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uzmichovaTV\Desktop\ПРАЙСЫ\"/>
    </mc:Choice>
  </mc:AlternateContent>
  <bookViews>
    <workbookView xWindow="0" yWindow="0" windowWidth="14430" windowHeight="6705" tabRatio="500"/>
  </bookViews>
  <sheets>
    <sheet name="Лист1" sheetId="1" r:id="rId1"/>
  </sheets>
  <definedNames>
    <definedName name="_xlnm._FilterDatabase" localSheetId="0" hidden="1">Лист1!$B$3:$T$49</definedName>
    <definedName name="Excel_BuiltIn__FilterDatabase" localSheetId="0">Лист1!$B$3:$S$48</definedName>
    <definedName name="Excel_BuiltIn_Print_Area" localSheetId="0">Лист1!$B$1:$S$48</definedName>
    <definedName name="_xlnm.Print_Area" localSheetId="0">Лист1!$B$1:$S$48</definedName>
  </definedName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" i="1" l="1"/>
  <c r="R8" i="1" s="1"/>
  <c r="L8" i="1"/>
  <c r="O19" i="1"/>
  <c r="N21" i="1"/>
  <c r="R21" i="1" s="1"/>
  <c r="L21" i="1"/>
  <c r="O31" i="1"/>
  <c r="N31" i="1"/>
  <c r="R31" i="1" s="1"/>
  <c r="L31" i="1"/>
  <c r="N27" i="1" l="1"/>
  <c r="R27" i="1" s="1"/>
  <c r="L27" i="1"/>
  <c r="N46" i="1" l="1"/>
  <c r="R46" i="1" s="1"/>
  <c r="L46" i="1"/>
  <c r="O7" i="1"/>
  <c r="N7" i="1"/>
  <c r="L7" i="1"/>
  <c r="O6" i="1"/>
  <c r="O10" i="1"/>
  <c r="O11" i="1"/>
  <c r="O12" i="1"/>
  <c r="O13" i="1"/>
  <c r="O14" i="1"/>
  <c r="O15" i="1"/>
  <c r="O16" i="1"/>
  <c r="O17" i="1"/>
  <c r="O18" i="1"/>
  <c r="O20" i="1"/>
  <c r="O22" i="1"/>
  <c r="O23" i="1"/>
  <c r="O24" i="1"/>
  <c r="O25" i="1"/>
  <c r="O26" i="1"/>
  <c r="O28" i="1"/>
  <c r="O29" i="1"/>
  <c r="O32" i="1"/>
  <c r="O34" i="1"/>
  <c r="O35" i="1"/>
  <c r="O36" i="1"/>
  <c r="O37" i="1"/>
  <c r="O38" i="1"/>
  <c r="O39" i="1"/>
  <c r="O40" i="1"/>
  <c r="O41" i="1"/>
  <c r="N28" i="1"/>
  <c r="L28" i="1"/>
  <c r="N6" i="1"/>
  <c r="N9" i="1"/>
  <c r="N10" i="1"/>
  <c r="N11" i="1"/>
  <c r="N12" i="1"/>
  <c r="N13" i="1"/>
  <c r="N14" i="1"/>
  <c r="N15" i="1"/>
  <c r="N16" i="1"/>
  <c r="N17" i="1"/>
  <c r="N18" i="1"/>
  <c r="N19" i="1"/>
  <c r="N20" i="1"/>
  <c r="N22" i="1"/>
  <c r="N23" i="1"/>
  <c r="R23" i="1" s="1"/>
  <c r="N24" i="1"/>
  <c r="N25" i="1"/>
  <c r="N26" i="1"/>
  <c r="N29" i="1"/>
  <c r="N30" i="1"/>
  <c r="N32" i="1"/>
  <c r="N33" i="1"/>
  <c r="R33" i="1" s="1"/>
  <c r="N34" i="1"/>
  <c r="N35" i="1"/>
  <c r="N36" i="1"/>
  <c r="R36" i="1" s="1"/>
  <c r="N37" i="1"/>
  <c r="R37" i="1" s="1"/>
  <c r="N38" i="1"/>
  <c r="N39" i="1"/>
  <c r="N40" i="1"/>
  <c r="N41" i="1"/>
  <c r="R35" i="1" l="1"/>
  <c r="R24" i="1"/>
  <c r="R6" i="1"/>
  <c r="R20" i="1"/>
  <c r="R28" i="1"/>
  <c r="R25" i="1"/>
  <c r="R34" i="1"/>
  <c r="R17" i="1"/>
  <c r="R16" i="1"/>
  <c r="R13" i="1"/>
  <c r="R38" i="1"/>
  <c r="R39" i="1"/>
  <c r="R11" i="1"/>
  <c r="R22" i="1"/>
  <c r="R15" i="1"/>
  <c r="R26" i="1"/>
  <c r="R14" i="1"/>
  <c r="R12" i="1"/>
  <c r="R9" i="1"/>
  <c r="R41" i="1"/>
  <c r="R32" i="1"/>
  <c r="R29" i="1"/>
  <c r="R7" i="1"/>
  <c r="R18" i="1"/>
  <c r="R30" i="1"/>
  <c r="R19" i="1"/>
  <c r="R40" i="1"/>
  <c r="R10" i="1"/>
  <c r="L11" i="1"/>
  <c r="L13" i="1"/>
  <c r="L14" i="1"/>
  <c r="L15" i="1"/>
  <c r="L16" i="1"/>
  <c r="L17" i="1"/>
  <c r="L18" i="1"/>
  <c r="L19" i="1"/>
  <c r="L20" i="1"/>
  <c r="L22" i="1"/>
  <c r="L23" i="1"/>
  <c r="L24" i="1"/>
  <c r="L25" i="1"/>
  <c r="L26" i="1"/>
  <c r="L29" i="1"/>
  <c r="L30" i="1"/>
  <c r="L34" i="1"/>
  <c r="L12" i="1" l="1"/>
  <c r="L10" i="1"/>
  <c r="L9" i="1"/>
  <c r="O5" i="1"/>
  <c r="N5" i="1"/>
  <c r="L5" i="1"/>
  <c r="R5" i="1" l="1"/>
  <c r="N44" i="1"/>
  <c r="R44" i="1" s="1"/>
  <c r="M48" i="1"/>
  <c r="M49" i="1" s="1"/>
  <c r="L36" i="1"/>
  <c r="L33" i="1"/>
  <c r="L44" i="1"/>
  <c r="N43" i="1"/>
  <c r="R43" i="1" s="1"/>
  <c r="L43" i="1"/>
  <c r="L32" i="1"/>
  <c r="L35" i="1"/>
  <c r="L37" i="1"/>
  <c r="L38" i="1"/>
  <c r="L39" i="1"/>
  <c r="L40" i="1"/>
  <c r="L41" i="1"/>
  <c r="P25" i="1" l="1"/>
  <c r="N48" i="1"/>
  <c r="N49" i="1" s="1"/>
  <c r="L48" i="1"/>
  <c r="L49" i="1" s="1"/>
  <c r="R48" i="1" l="1"/>
  <c r="R49" i="1" s="1"/>
</calcChain>
</file>

<file path=xl/sharedStrings.xml><?xml version="1.0" encoding="utf-8"?>
<sst xmlns="http://schemas.openxmlformats.org/spreadsheetml/2006/main" count="255" uniqueCount="116">
  <si>
    <t>Код "1С"</t>
  </si>
  <si>
    <t>Наименование продукции</t>
  </si>
  <si>
    <t>Банка</t>
  </si>
  <si>
    <t>ГОСТ</t>
  </si>
  <si>
    <t>Вес нетто (грамм)</t>
  </si>
  <si>
    <t>Вес короба брутто (кг)</t>
  </si>
  <si>
    <t>Размер короба Д</t>
  </si>
  <si>
    <t>Размер короба Ш</t>
  </si>
  <si>
    <t>Размер короба В</t>
  </si>
  <si>
    <t>Кол-во банок</t>
  </si>
  <si>
    <t>ВЕС брутто (кг)</t>
  </si>
  <si>
    <t>Кол-во коробок</t>
  </si>
  <si>
    <t xml:space="preserve">Цена в руб </t>
  </si>
  <si>
    <t xml:space="preserve">Цена без НДС в руб </t>
  </si>
  <si>
    <t>Сумма в руб</t>
  </si>
  <si>
    <t>Свободный остаток (короб)</t>
  </si>
  <si>
    <t>Штрих-код</t>
  </si>
  <si>
    <t>"Рыбное меню" ООО "Роскон" Калининградская обл.</t>
  </si>
  <si>
    <t>ТТ000007541</t>
  </si>
  <si>
    <t>НДМ</t>
  </si>
  <si>
    <t>№ 6  ключ</t>
  </si>
  <si>
    <t>В наличии</t>
  </si>
  <si>
    <t>Т/С</t>
  </si>
  <si>
    <t>ОВОЩ ГАРН В Т/С</t>
  </si>
  <si>
    <t>Килька балт</t>
  </si>
  <si>
    <t>Треска (куски)</t>
  </si>
  <si>
    <t>ТТ000000155</t>
  </si>
  <si>
    <t>Горбуша (куски)</t>
  </si>
  <si>
    <t>Пикша (куски)</t>
  </si>
  <si>
    <t>ТТ000003095</t>
  </si>
  <si>
    <t>Скумбрия "СЕВЕРНАЯ"</t>
  </si>
  <si>
    <t>№ 3 ключ</t>
  </si>
  <si>
    <t xml:space="preserve">Икра трески </t>
  </si>
  <si>
    <t>СТЕРИЛ</t>
  </si>
  <si>
    <t>№ 38 ключ</t>
  </si>
  <si>
    <t>ТУ</t>
  </si>
  <si>
    <t>"Club"</t>
  </si>
  <si>
    <t>Пеламида</t>
  </si>
  <si>
    <t>ФИЛЕ БЛАНШ В/М</t>
  </si>
  <si>
    <t xml:space="preserve">"Hansa" </t>
  </si>
  <si>
    <t>ТТ000000135</t>
  </si>
  <si>
    <t xml:space="preserve"> БЛАНШ В/М(тушки)</t>
  </si>
  <si>
    <t>4610091241716</t>
  </si>
  <si>
    <t>ТТ000000136</t>
  </si>
  <si>
    <t xml:space="preserve"> БЛАНШ В Т/С(тушки)</t>
  </si>
  <si>
    <t>4610091241723</t>
  </si>
  <si>
    <t>ТТ000001274</t>
  </si>
  <si>
    <t>ОВОЩ ГАРН В Т/С(тушки)</t>
  </si>
  <si>
    <t>4610091241730</t>
  </si>
  <si>
    <t>ТТ000000160</t>
  </si>
  <si>
    <t>ТТ000000161</t>
  </si>
  <si>
    <t>ФИЛЕ БЛАНШ В Т/С</t>
  </si>
  <si>
    <t>ТТ000000172, ТТ000003022</t>
  </si>
  <si>
    <t xml:space="preserve">Скумбрия </t>
  </si>
  <si>
    <t>ТТ000000173</t>
  </si>
  <si>
    <t>ТТ000001283</t>
  </si>
  <si>
    <t xml:space="preserve">Треска </t>
  </si>
  <si>
    <t>Тунец</t>
  </si>
  <si>
    <t>ТТ000000822</t>
  </si>
  <si>
    <t>КОПЧ В Т/С</t>
  </si>
  <si>
    <t>СТО</t>
  </si>
  <si>
    <t>ТТ000000133</t>
  </si>
  <si>
    <t xml:space="preserve">Мойва </t>
  </si>
  <si>
    <t>КОПЧ В/М</t>
  </si>
  <si>
    <t>ТТ000000134</t>
  </si>
  <si>
    <r>
      <t>Салака</t>
    </r>
    <r>
      <rPr>
        <b/>
        <sz val="10"/>
        <color rgb="FFFF0000"/>
        <rFont val="Arial"/>
        <family val="2"/>
        <charset val="204"/>
      </rPr>
      <t xml:space="preserve"> НОВЫЙ ДИЗАЙН</t>
    </r>
  </si>
  <si>
    <t>4610000620779</t>
  </si>
  <si>
    <t>ТТ000000180</t>
  </si>
  <si>
    <r>
      <t xml:space="preserve">Шпроты из салаки </t>
    </r>
    <r>
      <rPr>
        <b/>
        <sz val="10"/>
        <color rgb="FFFF0000"/>
        <rFont val="Arial"/>
        <family val="2"/>
        <charset val="204"/>
      </rPr>
      <t>НОВЫЙ ДИЗАЙН</t>
    </r>
  </si>
  <si>
    <t>"Hansa"</t>
  </si>
  <si>
    <t>4610000622988</t>
  </si>
  <si>
    <t>ТТ000001244</t>
  </si>
  <si>
    <t>Шпрот из балт кильки</t>
  </si>
  <si>
    <t>ТТ000001506, ТТ000003004</t>
  </si>
  <si>
    <t>Шпроты из балт кильки</t>
  </si>
  <si>
    <t>4610000622964</t>
  </si>
  <si>
    <t>ТТ000000183</t>
  </si>
  <si>
    <t xml:space="preserve">Шпроты из балт кильки </t>
  </si>
  <si>
    <t xml:space="preserve"> КОПЧ В/М</t>
  </si>
  <si>
    <t>№ 2 ключ</t>
  </si>
  <si>
    <t>АО "Стрелец", АО "Таурус"</t>
  </si>
  <si>
    <t xml:space="preserve">Печень трески по-мурмански Сделано в МОРЕ! </t>
  </si>
  <si>
    <t xml:space="preserve">№ 1К  </t>
  </si>
  <si>
    <t>4680012980079</t>
  </si>
  <si>
    <t>ТТ000008066</t>
  </si>
  <si>
    <t xml:space="preserve">№ 38К  </t>
  </si>
  <si>
    <t>АО "КАРАТ -1"</t>
  </si>
  <si>
    <t>ПоследняяСтрока (служебная для загрузки)</t>
  </si>
  <si>
    <t>Вес</t>
  </si>
  <si>
    <t>ИТОГО:</t>
  </si>
  <si>
    <t>ФИЛЕ НДМ</t>
  </si>
  <si>
    <t>ОСГ до 06.2026</t>
  </si>
  <si>
    <t>Сардина атлантическая</t>
  </si>
  <si>
    <t xml:space="preserve">Скумбрия атлантическая </t>
  </si>
  <si>
    <t xml:space="preserve">Сардина атлантическая </t>
  </si>
  <si>
    <t>Скумбрия атлантическая</t>
  </si>
  <si>
    <r>
      <t>Икра трески</t>
    </r>
    <r>
      <rPr>
        <b/>
        <sz val="10"/>
        <color rgb="FFFF0000"/>
        <rFont val="Arial"/>
        <family val="2"/>
        <charset val="204"/>
      </rPr>
      <t xml:space="preserve"> </t>
    </r>
  </si>
  <si>
    <t>Сардина</t>
  </si>
  <si>
    <t xml:space="preserve">Сардина </t>
  </si>
  <si>
    <r>
      <t>Салат из скумбрии атл.</t>
    </r>
    <r>
      <rPr>
        <b/>
        <sz val="10"/>
        <color rgb="FFFF0000"/>
        <rFont val="Arial"/>
        <family val="2"/>
        <charset val="204"/>
      </rPr>
      <t xml:space="preserve"> НОВИНКА!!!</t>
    </r>
  </si>
  <si>
    <t>филе с булгуром,фасолью, сладким перцем</t>
  </si>
  <si>
    <t>нат</t>
  </si>
  <si>
    <t xml:space="preserve">№ 3 </t>
  </si>
  <si>
    <t>4627087810023</t>
  </si>
  <si>
    <r>
      <t>Печень трески НАТУРАЛЬНАЯ СДЕЛАНО В МОРЕ!</t>
    </r>
    <r>
      <rPr>
        <b/>
        <sz val="10"/>
        <color indexed="10"/>
        <rFont val="Arial"/>
        <family val="2"/>
        <charset val="204"/>
      </rPr>
      <t xml:space="preserve"> Снова в продаже!</t>
    </r>
  </si>
  <si>
    <t xml:space="preserve"> филе-кусочки бланшированной со сладким перцем </t>
  </si>
  <si>
    <t>ОСГ до 12.2025 АКЦИЯ</t>
  </si>
  <si>
    <t>ОСГ до 12.2026 АКЦИЯ</t>
  </si>
  <si>
    <t>ОСГ до 08.2025 АКЦИЯ</t>
  </si>
  <si>
    <t>ОСГ до 01.2026 АКЦИЯ</t>
  </si>
  <si>
    <t>ОСГ до 01.2027</t>
  </si>
  <si>
    <t>ОСГ до 04.2026 АКЦИЯ</t>
  </si>
  <si>
    <t>Производство 02.2025</t>
  </si>
  <si>
    <t>Производство 11.2024</t>
  </si>
  <si>
    <t>ОСГ 04.2026 АКЦИЯ</t>
  </si>
  <si>
    <t>срок?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</si>
</sst>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00"/>
  </numFmts>
  <fonts count="24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8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u/>
      <sz val="8.25"/>
      <color indexed="12"/>
      <name val="Calibri"/>
      <family val="2"/>
      <charset val="204"/>
    </font>
    <font>
      <b/>
      <sz val="11"/>
      <name val="Arial"/>
      <family val="2"/>
      <charset val="204"/>
    </font>
    <font>
      <b/>
      <sz val="8"/>
      <name val="Arial"/>
      <family val="2"/>
      <charset val="204"/>
    </font>
    <font>
      <sz val="12"/>
      <name val="Arial"/>
      <family val="2"/>
      <charset val="204"/>
    </font>
    <font>
      <sz val="8"/>
      <name val="Calibri"/>
      <family val="2"/>
      <charset val="204"/>
    </font>
    <font>
      <b/>
      <sz val="10"/>
      <color rgb="FFFF0000"/>
      <name val="Arial"/>
      <family val="2"/>
      <charset val="204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7.5"/>
      <color indexed="8"/>
      <name val="Microsoft Sans Serif"/>
      <family val="2"/>
      <charset val="204"/>
    </font>
    <font>
      <b/>
      <sz val="10"/>
      <color indexed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11"/>
        <bgColor indexed="49"/>
      </patternFill>
    </fill>
    <fill>
      <patternFill patternType="solid">
        <fgColor rgb="FFCCCCFF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2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22"/>
      </patternFill>
    </fill>
    <fill>
      <patternFill patternType="solid">
        <fgColor theme="0"/>
        <bgColor indexed="22"/>
      </patternFill>
    </fill>
  </fills>
  <borders count="1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1" fillId="0" borderId="0"/>
  </cellStyleXfs>
  <cellXfs count="121">
    <xf numFmtId="0" fontId="0" fillId="0" borderId="0" xfId="0"/>
    <xf numFmtId="0" fontId="1" fillId="7" borderId="2" xfId="0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2" fillId="0" borderId="1" xfId="0" applyFont="1" applyBorder="1" applyProtection="1">
      <protection locked="0"/>
    </xf>
    <xf numFmtId="14" fontId="3" fillId="0" borderId="7" xfId="0" applyNumberFormat="1" applyFont="1" applyBorder="1" applyAlignment="1" applyProtection="1">
      <alignment horizontal="center" vertical="center"/>
      <protection locked="0"/>
    </xf>
    <xf numFmtId="14" fontId="3" fillId="0" borderId="0" xfId="0" applyNumberFormat="1" applyFont="1" applyAlignment="1" applyProtection="1">
      <alignment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 applyProtection="1">
      <alignment horizontal="center" vertical="center" wrapText="1"/>
      <protection locked="0"/>
    </xf>
    <xf numFmtId="0" fontId="7" fillId="2" borderId="10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18" fillId="4" borderId="5" xfId="0" applyFont="1" applyFill="1" applyBorder="1" applyAlignment="1" applyProtection="1">
      <alignment horizontal="right"/>
      <protection locked="0"/>
    </xf>
    <xf numFmtId="0" fontId="10" fillId="0" borderId="1" xfId="0" applyFont="1" applyBorder="1" applyAlignment="1" applyProtection="1">
      <alignment horizontal="left"/>
      <protection locked="0"/>
    </xf>
    <xf numFmtId="1" fontId="19" fillId="8" borderId="5" xfId="0" applyNumberFormat="1" applyFont="1" applyFill="1" applyBorder="1" applyAlignment="1" applyProtection="1">
      <alignment horizontal="right" vertical="top" wrapText="1"/>
      <protection locked="0"/>
    </xf>
    <xf numFmtId="0" fontId="10" fillId="0" borderId="0" xfId="0" applyFont="1" applyProtection="1">
      <protection locked="0"/>
    </xf>
    <xf numFmtId="0" fontId="10" fillId="0" borderId="1" xfId="0" applyFont="1" applyBorder="1" applyProtection="1">
      <protection locked="0"/>
    </xf>
    <xf numFmtId="49" fontId="18" fillId="8" borderId="5" xfId="0" applyNumberFormat="1" applyFont="1" applyFill="1" applyBorder="1" applyAlignment="1" applyProtection="1">
      <alignment horizontal="right" vertical="center"/>
      <protection locked="0"/>
    </xf>
    <xf numFmtId="0" fontId="7" fillId="4" borderId="2" xfId="0" applyFont="1" applyFill="1" applyBorder="1" applyAlignment="1" applyProtection="1">
      <alignment vertical="center" wrapText="1"/>
      <protection locked="0"/>
    </xf>
    <xf numFmtId="0" fontId="9" fillId="4" borderId="2" xfId="0" applyFont="1" applyFill="1" applyBorder="1" applyAlignment="1" applyProtection="1">
      <alignment horizontal="center" vertical="center" wrapText="1"/>
      <protection locked="0"/>
    </xf>
    <xf numFmtId="164" fontId="1" fillId="4" borderId="2" xfId="0" applyNumberFormat="1" applyFont="1" applyFill="1" applyBorder="1" applyAlignment="1" applyProtection="1">
      <alignment horizontal="center" vertical="center" wrapText="1"/>
      <protection locked="0"/>
    </xf>
    <xf numFmtId="3" fontId="1" fillId="4" borderId="2" xfId="0" applyNumberFormat="1" applyFont="1" applyFill="1" applyBorder="1" applyAlignment="1" applyProtection="1">
      <alignment horizontal="center" vertical="center" wrapText="1"/>
      <protection locked="0"/>
    </xf>
    <xf numFmtId="2" fontId="7" fillId="4" borderId="2" xfId="0" applyNumberFormat="1" applyFont="1" applyFill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164" fontId="1" fillId="0" borderId="4" xfId="0" applyNumberFormat="1" applyFont="1" applyBorder="1" applyAlignment="1" applyProtection="1">
      <alignment horizontal="center" vertical="center" wrapText="1"/>
      <protection locked="0"/>
    </xf>
    <xf numFmtId="3" fontId="1" fillId="0" borderId="4" xfId="0" applyNumberFormat="1" applyFont="1" applyBorder="1" applyAlignment="1" applyProtection="1">
      <alignment horizontal="center" vertical="center" wrapText="1"/>
      <protection locked="0"/>
    </xf>
    <xf numFmtId="2" fontId="7" fillId="0" borderId="4" xfId="0" applyNumberFormat="1" applyFont="1" applyBorder="1" applyAlignment="1" applyProtection="1">
      <alignment horizontal="center" vertical="center"/>
      <protection locked="0"/>
    </xf>
    <xf numFmtId="4" fontId="1" fillId="0" borderId="8" xfId="0" applyNumberFormat="1" applyFont="1" applyBorder="1" applyAlignment="1" applyProtection="1">
      <alignment vertical="center"/>
      <protection locked="0"/>
    </xf>
    <xf numFmtId="3" fontId="11" fillId="0" borderId="8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/>
      <protection locked="0"/>
    </xf>
    <xf numFmtId="0" fontId="15" fillId="0" borderId="0" xfId="0" applyFont="1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1" fontId="2" fillId="0" borderId="0" xfId="0" applyNumberFormat="1" applyFont="1" applyAlignment="1" applyProtection="1">
      <alignment horizontal="center" vertical="center"/>
      <protection locked="0"/>
    </xf>
    <xf numFmtId="2" fontId="7" fillId="5" borderId="5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164" fontId="1" fillId="4" borderId="5" xfId="0" applyNumberFormat="1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3" fontId="1" fillId="4" borderId="5" xfId="0" applyNumberFormat="1" applyFont="1" applyFill="1" applyBorder="1" applyAlignment="1">
      <alignment horizontal="center" vertical="center" wrapText="1"/>
    </xf>
    <xf numFmtId="165" fontId="7" fillId="5" borderId="5" xfId="0" applyNumberFormat="1" applyFont="1" applyFill="1" applyBorder="1" applyAlignment="1">
      <alignment horizontal="center" vertical="center"/>
    </xf>
    <xf numFmtId="4" fontId="1" fillId="4" borderId="5" xfId="0" applyNumberFormat="1" applyFont="1" applyFill="1" applyBorder="1"/>
    <xf numFmtId="3" fontId="11" fillId="4" borderId="5" xfId="0" applyNumberFormat="1" applyFont="1" applyFill="1" applyBorder="1" applyAlignment="1">
      <alignment horizontal="center" vertical="center" wrapText="1"/>
    </xf>
    <xf numFmtId="1" fontId="19" fillId="8" borderId="5" xfId="0" applyNumberFormat="1" applyFont="1" applyFill="1" applyBorder="1" applyAlignment="1">
      <alignment horizontal="right" vertical="top" wrapText="1"/>
    </xf>
    <xf numFmtId="165" fontId="7" fillId="4" borderId="5" xfId="0" applyNumberFormat="1" applyFont="1" applyFill="1" applyBorder="1" applyAlignment="1">
      <alignment horizontal="center" vertical="center"/>
    </xf>
    <xf numFmtId="3" fontId="11" fillId="5" borderId="5" xfId="0" applyNumberFormat="1" applyFont="1" applyFill="1" applyBorder="1" applyAlignment="1">
      <alignment horizontal="center" vertical="center" wrapText="1"/>
    </xf>
    <xf numFmtId="2" fontId="7" fillId="4" borderId="5" xfId="0" applyNumberFormat="1" applyFont="1" applyFill="1" applyBorder="1" applyAlignment="1">
      <alignment horizontal="center" vertical="center"/>
    </xf>
    <xf numFmtId="165" fontId="7" fillId="0" borderId="5" xfId="0" applyNumberFormat="1" applyFont="1" applyBorder="1" applyAlignment="1">
      <alignment horizontal="center" vertical="center"/>
    </xf>
    <xf numFmtId="2" fontId="7" fillId="0" borderId="5" xfId="0" applyNumberFormat="1" applyFont="1" applyBorder="1" applyAlignment="1">
      <alignment horizontal="center" vertical="center"/>
    </xf>
    <xf numFmtId="49" fontId="5" fillId="8" borderId="5" xfId="0" applyNumberFormat="1" applyFont="1" applyFill="1" applyBorder="1" applyAlignment="1">
      <alignment horizontal="right" vertical="center"/>
    </xf>
    <xf numFmtId="0" fontId="13" fillId="0" borderId="4" xfId="1" applyNumberFormat="1" applyFont="1" applyFill="1" applyBorder="1" applyAlignment="1" applyProtection="1">
      <alignment wrapText="1"/>
    </xf>
    <xf numFmtId="0" fontId="13" fillId="0" borderId="4" xfId="1" applyNumberFormat="1" applyFont="1" applyFill="1" applyBorder="1" applyAlignment="1" applyProtection="1">
      <alignment horizontal="center" wrapText="1"/>
    </xf>
    <xf numFmtId="0" fontId="13" fillId="0" borderId="4" xfId="0" applyFont="1" applyBorder="1"/>
    <xf numFmtId="0" fontId="13" fillId="0" borderId="4" xfId="0" applyFont="1" applyBorder="1" applyAlignment="1">
      <alignment horizontal="center" vertical="center"/>
    </xf>
    <xf numFmtId="3" fontId="7" fillId="2" borderId="4" xfId="0" applyNumberFormat="1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4" fontId="7" fillId="2" borderId="4" xfId="0" applyNumberFormat="1" applyFont="1" applyFill="1" applyBorder="1" applyAlignment="1">
      <alignment horizontal="center" vertical="center"/>
    </xf>
    <xf numFmtId="0" fontId="10" fillId="0" borderId="11" xfId="0" applyFont="1" applyBorder="1" applyAlignment="1">
      <alignment horizontal="right"/>
    </xf>
    <xf numFmtId="0" fontId="10" fillId="8" borderId="3" xfId="0" applyFont="1" applyFill="1" applyBorder="1"/>
    <xf numFmtId="0" fontId="8" fillId="6" borderId="5" xfId="0" applyFont="1" applyFill="1" applyBorder="1"/>
    <xf numFmtId="0" fontId="2" fillId="6" borderId="5" xfId="0" applyFont="1" applyFill="1" applyBorder="1"/>
    <xf numFmtId="0" fontId="2" fillId="6" borderId="5" xfId="0" applyFont="1" applyFill="1" applyBorder="1" applyAlignment="1">
      <alignment horizontal="center" vertical="center"/>
    </xf>
    <xf numFmtId="3" fontId="2" fillId="6" borderId="5" xfId="0" applyNumberFormat="1" applyFont="1" applyFill="1" applyBorder="1" applyAlignment="1">
      <alignment horizontal="center" vertical="center"/>
    </xf>
    <xf numFmtId="4" fontId="2" fillId="6" borderId="5" xfId="0" applyNumberFormat="1" applyFont="1" applyFill="1" applyBorder="1" applyAlignment="1">
      <alignment horizontal="center" vertical="center"/>
    </xf>
    <xf numFmtId="0" fontId="2" fillId="8" borderId="0" xfId="0" applyFont="1" applyFill="1"/>
    <xf numFmtId="4" fontId="15" fillId="0" borderId="0" xfId="0" applyNumberFormat="1" applyFont="1" applyProtection="1">
      <protection locked="0"/>
    </xf>
    <xf numFmtId="4" fontId="20" fillId="0" borderId="0" xfId="0" applyNumberFormat="1" applyFont="1" applyAlignment="1">
      <alignment vertical="center" wrapText="1"/>
    </xf>
    <xf numFmtId="4" fontId="20" fillId="0" borderId="0" xfId="0" applyNumberFormat="1" applyFont="1" applyAlignment="1">
      <alignment horizontal="justify" vertical="center" wrapText="1"/>
    </xf>
    <xf numFmtId="0" fontId="20" fillId="0" borderId="0" xfId="0" applyFont="1" applyAlignment="1">
      <alignment horizontal="left" vertical="center" wrapText="1" indent="1"/>
    </xf>
    <xf numFmtId="4" fontId="20" fillId="0" borderId="0" xfId="0" applyNumberFormat="1" applyFont="1" applyAlignment="1">
      <alignment horizontal="left" vertical="center" wrapText="1" indent="1"/>
    </xf>
    <xf numFmtId="0" fontId="20" fillId="0" borderId="0" xfId="0" applyFont="1" applyAlignment="1">
      <alignment vertical="center" wrapText="1"/>
    </xf>
    <xf numFmtId="0" fontId="10" fillId="10" borderId="0" xfId="0" applyFont="1" applyFill="1" applyProtection="1">
      <protection locked="0"/>
    </xf>
    <xf numFmtId="2" fontId="7" fillId="11" borderId="5" xfId="0" applyNumberFormat="1" applyFont="1" applyFill="1" applyBorder="1" applyAlignment="1">
      <alignment horizontal="center" vertical="center"/>
    </xf>
    <xf numFmtId="2" fontId="7" fillId="10" borderId="5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164" fontId="1" fillId="4" borderId="2" xfId="0" applyNumberFormat="1" applyFont="1" applyFill="1" applyBorder="1" applyAlignment="1">
      <alignment horizontal="center" vertical="center" wrapText="1"/>
    </xf>
    <xf numFmtId="0" fontId="22" fillId="3" borderId="2" xfId="0" applyFont="1" applyFill="1" applyBorder="1" applyAlignment="1" applyProtection="1">
      <alignment horizontal="center" vertical="center" wrapText="1"/>
      <protection locked="0"/>
    </xf>
    <xf numFmtId="3" fontId="1" fillId="4" borderId="3" xfId="0" applyNumberFormat="1" applyFont="1" applyFill="1" applyBorder="1" applyAlignment="1">
      <alignment horizontal="center" vertical="center" wrapText="1"/>
    </xf>
    <xf numFmtId="2" fontId="7" fillId="4" borderId="2" xfId="0" applyNumberFormat="1" applyFont="1" applyFill="1" applyBorder="1" applyAlignment="1">
      <alignment horizontal="center" vertical="center"/>
    </xf>
    <xf numFmtId="4" fontId="1" fillId="4" borderId="1" xfId="0" applyNumberFormat="1" applyFont="1" applyFill="1" applyBorder="1" applyAlignment="1">
      <alignment vertical="center"/>
    </xf>
    <xf numFmtId="1" fontId="19" fillId="8" borderId="12" xfId="0" applyNumberFormat="1" applyFont="1" applyFill="1" applyBorder="1" applyAlignment="1" applyProtection="1">
      <alignment horizontal="right" vertical="top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23" fillId="12" borderId="14" xfId="0" applyFont="1" applyFill="1" applyBorder="1" applyAlignment="1">
      <alignment horizontal="center" wrapText="1"/>
    </xf>
    <xf numFmtId="0" fontId="1" fillId="7" borderId="5" xfId="0" applyFont="1" applyFill="1" applyBorder="1" applyAlignment="1" applyProtection="1">
      <alignment horizontal="center" vertical="center" wrapText="1"/>
      <protection locked="0"/>
    </xf>
    <xf numFmtId="0" fontId="7" fillId="10" borderId="5" xfId="0" applyFont="1" applyFill="1" applyBorder="1" applyAlignment="1">
      <alignment vertical="center" wrapText="1"/>
    </xf>
    <xf numFmtId="0" fontId="9" fillId="11" borderId="5" xfId="0" applyFont="1" applyFill="1" applyBorder="1" applyAlignment="1">
      <alignment horizontal="center" vertical="center" wrapText="1"/>
    </xf>
    <xf numFmtId="3" fontId="11" fillId="10" borderId="5" xfId="0" applyNumberFormat="1" applyFont="1" applyFill="1" applyBorder="1" applyAlignment="1">
      <alignment horizontal="center" vertical="center" wrapText="1"/>
    </xf>
    <xf numFmtId="164" fontId="1" fillId="10" borderId="5" xfId="0" applyNumberFormat="1" applyFont="1" applyFill="1" applyBorder="1" applyAlignment="1">
      <alignment horizontal="center" vertical="center" wrapText="1"/>
    </xf>
    <xf numFmtId="0" fontId="1" fillId="13" borderId="5" xfId="0" applyFont="1" applyFill="1" applyBorder="1" applyAlignment="1" applyProtection="1">
      <alignment horizontal="center" vertical="center" wrapText="1"/>
      <protection locked="0"/>
    </xf>
    <xf numFmtId="3" fontId="1" fillId="10" borderId="5" xfId="0" applyNumberFormat="1" applyFont="1" applyFill="1" applyBorder="1" applyAlignment="1">
      <alignment horizontal="center" vertical="center" wrapText="1"/>
    </xf>
    <xf numFmtId="165" fontId="7" fillId="11" borderId="5" xfId="0" applyNumberFormat="1" applyFont="1" applyFill="1" applyBorder="1" applyAlignment="1">
      <alignment horizontal="center" vertical="center"/>
    </xf>
    <xf numFmtId="4" fontId="1" fillId="10" borderId="5" xfId="0" applyNumberFormat="1" applyFont="1" applyFill="1" applyBorder="1"/>
    <xf numFmtId="0" fontId="9" fillId="10" borderId="5" xfId="0" applyFont="1" applyFill="1" applyBorder="1" applyAlignment="1">
      <alignment horizontal="center" vertical="center" wrapText="1"/>
    </xf>
    <xf numFmtId="165" fontId="7" fillId="10" borderId="5" xfId="0" applyNumberFormat="1" applyFont="1" applyFill="1" applyBorder="1" applyAlignment="1">
      <alignment horizontal="center" vertical="center"/>
    </xf>
    <xf numFmtId="1" fontId="19" fillId="10" borderId="5" xfId="0" applyNumberFormat="1" applyFont="1" applyFill="1" applyBorder="1" applyAlignment="1">
      <alignment horizontal="right" vertical="top" wrapText="1"/>
    </xf>
    <xf numFmtId="0" fontId="7" fillId="11" borderId="5" xfId="0" applyFont="1" applyFill="1" applyBorder="1" applyAlignment="1">
      <alignment vertical="center" wrapText="1"/>
    </xf>
    <xf numFmtId="0" fontId="14" fillId="10" borderId="5" xfId="0" applyFont="1" applyFill="1" applyBorder="1" applyAlignment="1">
      <alignment horizontal="center" vertical="center" wrapText="1"/>
    </xf>
    <xf numFmtId="14" fontId="10" fillId="0" borderId="0" xfId="0" applyNumberFormat="1" applyFont="1" applyAlignment="1" applyProtection="1">
      <alignment horizontal="left"/>
      <protection locked="0"/>
    </xf>
    <xf numFmtId="0" fontId="1" fillId="14" borderId="5" xfId="0" applyFont="1" applyFill="1" applyBorder="1" applyAlignment="1" applyProtection="1">
      <alignment horizontal="center" vertical="center" wrapText="1"/>
      <protection locked="0"/>
    </xf>
    <xf numFmtId="0" fontId="10" fillId="4" borderId="0" xfId="0" applyFont="1" applyFill="1" applyProtection="1">
      <protection locked="0"/>
    </xf>
    <xf numFmtId="0" fontId="14" fillId="2" borderId="4" xfId="0" applyFont="1" applyFill="1" applyBorder="1" applyAlignment="1">
      <alignment horizontal="center" vertical="center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3" fillId="9" borderId="8" xfId="0" applyFont="1" applyFill="1" applyBorder="1" applyAlignment="1" applyProtection="1">
      <alignment horizontal="center" vertical="center" wrapText="1"/>
      <protection locked="0"/>
    </xf>
    <xf numFmtId="0" fontId="3" fillId="9" borderId="9" xfId="0" applyFont="1" applyFill="1" applyBorder="1" applyAlignment="1" applyProtection="1">
      <alignment horizontal="center" vertical="center" wrapText="1"/>
      <protection locked="0"/>
    </xf>
    <xf numFmtId="0" fontId="3" fillId="9" borderId="10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 applyProtection="1">
      <alignment horizontal="center" vertical="center" wrapText="1"/>
      <protection locked="0"/>
    </xf>
  </cellXfs>
  <cellStyles count="3">
    <cellStyle name="Гиперссылка" xfId="1" builtinId="8"/>
    <cellStyle name="Обычный" xfId="0" builtinId="0"/>
    <cellStyle name="Стиль 1" xfId="2"/>
  </cellStyles>
  <dxfs count="1">
    <dxf>
      <font>
        <b val="0"/>
        <condense val="0"/>
        <extend val="0"/>
        <sz val="11"/>
        <color indexed="8"/>
      </font>
    </dxf>
  </dxfs>
  <tableStyles count="0" defaultTableStyle="TableStyleMedium2" defaultPivotStyle="PivotStyleLight16"/>
  <colors>
    <mruColors>
      <color rgb="FFCC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152400</xdr:colOff>
      <xdr:row>0</xdr:row>
      <xdr:rowOff>257175</xdr:rowOff>
    </xdr:from>
    <xdr:to>
      <xdr:col>19</xdr:col>
      <xdr:colOff>0</xdr:colOff>
      <xdr:row>0</xdr:row>
      <xdr:rowOff>647700</xdr:rowOff>
    </xdr:to>
    <xdr:pic>
      <xdr:nvPicPr>
        <xdr:cNvPr id="1459" name="Picture 113">
          <a:extLst>
            <a:ext uri="{FF2B5EF4-FFF2-40B4-BE49-F238E27FC236}">
              <a16:creationId xmlns:a16="http://schemas.microsoft.com/office/drawing/2014/main" id="{D32C4B5E-1D93-8DD4-875D-338D71A67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53875" y="257175"/>
          <a:ext cx="101917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19</xdr:col>
      <xdr:colOff>141754</xdr:colOff>
      <xdr:row>0</xdr:row>
      <xdr:rowOff>141755</xdr:rowOff>
    </xdr:from>
    <xdr:to>
      <xdr:col>19</xdr:col>
      <xdr:colOff>1006288</xdr:colOff>
      <xdr:row>0</xdr:row>
      <xdr:rowOff>865655</xdr:rowOff>
    </xdr:to>
    <xdr:pic>
      <xdr:nvPicPr>
        <xdr:cNvPr id="1460" name="Picture 9">
          <a:extLst>
            <a:ext uri="{FF2B5EF4-FFF2-40B4-BE49-F238E27FC236}">
              <a16:creationId xmlns:a16="http://schemas.microsoft.com/office/drawing/2014/main" id="{4472B486-B596-8E8B-7F3F-3E1C61B3F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06107" y="141755"/>
          <a:ext cx="864534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11206</xdr:colOff>
      <xdr:row>0</xdr:row>
      <xdr:rowOff>0</xdr:rowOff>
    </xdr:from>
    <xdr:to>
      <xdr:col>21</xdr:col>
      <xdr:colOff>1160930</xdr:colOff>
      <xdr:row>1</xdr:row>
      <xdr:rowOff>678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3653C5C2-1315-4FCB-B53D-CCC4F49BBF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1206" y="0"/>
          <a:ext cx="19227053" cy="8881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4"/>
  <sheetViews>
    <sheetView tabSelected="1" topLeftCell="B1" zoomScale="85" zoomScaleNormal="85" zoomScaleSheetLayoutView="100" workbookViewId="0">
      <pane ySplit="3" topLeftCell="A26" activePane="bottomLeft" state="frozen"/>
      <selection pane="bottomLeft" activeCell="M36" sqref="M36"/>
    </sheetView>
  </sheetViews>
  <sheetFormatPr defaultColWidth="19.7109375" defaultRowHeight="15" x14ac:dyDescent="0.2"/>
  <cols>
    <col min="1" max="1" width="24.85546875" style="6" hidden="1" customWidth="1"/>
    <col min="2" max="2" width="33.42578125" style="33" customWidth="1"/>
    <col min="3" max="3" width="21" style="6" customWidth="1"/>
    <col min="4" max="4" width="11.42578125" style="6" bestFit="1" customWidth="1"/>
    <col min="5" max="5" width="11" style="34" customWidth="1"/>
    <col min="6" max="6" width="12.85546875" style="34" customWidth="1"/>
    <col min="7" max="7" width="12" style="34" customWidth="1"/>
    <col min="8" max="8" width="10.140625" style="34" hidden="1" customWidth="1"/>
    <col min="9" max="9" width="14" style="34" hidden="1" customWidth="1"/>
    <col min="10" max="10" width="18.140625" style="34" hidden="1" customWidth="1"/>
    <col min="11" max="11" width="12.7109375" style="34" customWidth="1"/>
    <col min="12" max="12" width="12.140625" style="35" customWidth="1"/>
    <col min="13" max="13" width="12.85546875" style="34" customWidth="1"/>
    <col min="14" max="14" width="16" style="34" customWidth="1"/>
    <col min="15" max="15" width="13.140625" style="34" customWidth="1"/>
    <col min="16" max="16" width="0.140625" style="34" customWidth="1"/>
    <col min="17" max="17" width="15.5703125" style="34" bestFit="1" customWidth="1"/>
    <col min="18" max="18" width="17.7109375" style="6" bestFit="1" customWidth="1"/>
    <col min="19" max="19" width="20.7109375" style="6" bestFit="1" customWidth="1"/>
    <col min="20" max="20" width="17" style="6" bestFit="1" customWidth="1"/>
    <col min="21" max="21" width="24.140625" style="6" customWidth="1"/>
    <col min="22" max="16384" width="19.7109375" style="6"/>
  </cols>
  <sheetData>
    <row r="1" spans="1:21" ht="69.75" customHeight="1" x14ac:dyDescent="0.25">
      <c r="A1" s="3"/>
      <c r="B1" s="114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6"/>
      <c r="S1" s="4"/>
      <c r="T1" s="5"/>
    </row>
    <row r="2" spans="1:21" ht="27" customHeight="1" x14ac:dyDescent="0.2">
      <c r="A2" s="7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8">
        <v>45748</v>
      </c>
      <c r="T2" s="9"/>
    </row>
    <row r="3" spans="1:21" ht="56.25" customHeight="1" x14ac:dyDescent="0.2">
      <c r="A3" s="10" t="s">
        <v>0</v>
      </c>
      <c r="B3" s="11" t="s">
        <v>1</v>
      </c>
      <c r="C3" s="11"/>
      <c r="D3" s="11" t="s">
        <v>2</v>
      </c>
      <c r="E3" s="11" t="s">
        <v>3</v>
      </c>
      <c r="F3" s="11" t="s">
        <v>4</v>
      </c>
      <c r="G3" s="11" t="s">
        <v>5</v>
      </c>
      <c r="H3" s="11" t="s">
        <v>6</v>
      </c>
      <c r="I3" s="11" t="s">
        <v>7</v>
      </c>
      <c r="J3" s="11" t="s">
        <v>8</v>
      </c>
      <c r="K3" s="11" t="s">
        <v>9</v>
      </c>
      <c r="L3" s="11" t="s">
        <v>10</v>
      </c>
      <c r="M3" s="11" t="s">
        <v>11</v>
      </c>
      <c r="N3" s="11" t="s">
        <v>9</v>
      </c>
      <c r="O3" s="11" t="s">
        <v>12</v>
      </c>
      <c r="P3" s="11"/>
      <c r="Q3" s="11" t="s">
        <v>13</v>
      </c>
      <c r="R3" s="11" t="s">
        <v>14</v>
      </c>
      <c r="S3" s="12" t="s">
        <v>15</v>
      </c>
      <c r="T3" s="13" t="s">
        <v>16</v>
      </c>
    </row>
    <row r="4" spans="1:21" ht="21" customHeight="1" x14ac:dyDescent="0.2">
      <c r="A4" s="7"/>
      <c r="B4" s="118" t="s">
        <v>17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4"/>
    </row>
    <row r="5" spans="1:21" s="17" customFormat="1" ht="23.1" customHeight="1" x14ac:dyDescent="0.2">
      <c r="A5" s="15" t="s">
        <v>18</v>
      </c>
      <c r="B5" s="37" t="s">
        <v>92</v>
      </c>
      <c r="C5" s="38" t="s">
        <v>19</v>
      </c>
      <c r="D5" s="38" t="s">
        <v>20</v>
      </c>
      <c r="E5" s="38" t="s">
        <v>3</v>
      </c>
      <c r="F5" s="38">
        <v>250</v>
      </c>
      <c r="G5" s="38">
        <v>7.5</v>
      </c>
      <c r="H5" s="39">
        <v>175</v>
      </c>
      <c r="I5" s="39">
        <v>264</v>
      </c>
      <c r="J5" s="39">
        <v>227</v>
      </c>
      <c r="K5" s="40">
        <v>24</v>
      </c>
      <c r="L5" s="41">
        <f t="shared" ref="L5:L30" si="0">G5*M5</f>
        <v>0</v>
      </c>
      <c r="M5" s="91"/>
      <c r="N5" s="46">
        <f t="shared" ref="N5:N41" si="1">M5*K5</f>
        <v>0</v>
      </c>
      <c r="O5" s="36">
        <f t="shared" ref="O5:O41" si="2">Q5*1.1</f>
        <v>80.63000000000001</v>
      </c>
      <c r="P5" s="47"/>
      <c r="Q5" s="55">
        <v>73.3</v>
      </c>
      <c r="R5" s="48">
        <f t="shared" ref="R5:R41" si="3">N5*O5</f>
        <v>0</v>
      </c>
      <c r="S5" s="49" t="s">
        <v>21</v>
      </c>
      <c r="T5" s="50">
        <v>4610000620106</v>
      </c>
      <c r="U5" s="17" t="s">
        <v>110</v>
      </c>
    </row>
    <row r="6" spans="1:21" s="17" customFormat="1" ht="23.1" customHeight="1" x14ac:dyDescent="0.2">
      <c r="A6" s="15"/>
      <c r="B6" s="94" t="s">
        <v>92</v>
      </c>
      <c r="C6" s="102" t="s">
        <v>19</v>
      </c>
      <c r="D6" s="102" t="s">
        <v>20</v>
      </c>
      <c r="E6" s="102" t="s">
        <v>3</v>
      </c>
      <c r="F6" s="102">
        <v>250</v>
      </c>
      <c r="G6" s="102">
        <v>7.5</v>
      </c>
      <c r="H6" s="102">
        <v>175</v>
      </c>
      <c r="I6" s="102">
        <v>264</v>
      </c>
      <c r="J6" s="102">
        <v>227</v>
      </c>
      <c r="K6" s="106">
        <v>24</v>
      </c>
      <c r="L6" s="97">
        <v>0</v>
      </c>
      <c r="M6" s="98">
        <v>20</v>
      </c>
      <c r="N6" s="99">
        <f t="shared" si="1"/>
        <v>480</v>
      </c>
      <c r="O6" s="79">
        <f t="shared" si="2"/>
        <v>66</v>
      </c>
      <c r="P6" s="100"/>
      <c r="Q6" s="80">
        <v>60</v>
      </c>
      <c r="R6" s="101">
        <f t="shared" si="3"/>
        <v>31680</v>
      </c>
      <c r="S6" s="96" t="s">
        <v>21</v>
      </c>
      <c r="T6" s="104">
        <v>4610000620106</v>
      </c>
      <c r="U6" s="78" t="s">
        <v>109</v>
      </c>
    </row>
    <row r="7" spans="1:21" s="17" customFormat="1" ht="23.1" customHeight="1" x14ac:dyDescent="0.2">
      <c r="A7" s="15"/>
      <c r="B7" s="42" t="s">
        <v>93</v>
      </c>
      <c r="C7" s="38" t="s">
        <v>19</v>
      </c>
      <c r="D7" s="38" t="s">
        <v>20</v>
      </c>
      <c r="E7" s="38" t="s">
        <v>3</v>
      </c>
      <c r="F7" s="38">
        <v>250</v>
      </c>
      <c r="G7" s="38">
        <v>7.5</v>
      </c>
      <c r="H7" s="39">
        <v>175</v>
      </c>
      <c r="I7" s="39">
        <v>264</v>
      </c>
      <c r="J7" s="39">
        <v>227</v>
      </c>
      <c r="K7" s="40">
        <v>24</v>
      </c>
      <c r="L7" s="41">
        <f t="shared" ref="L7" si="4">G7*M7</f>
        <v>0</v>
      </c>
      <c r="M7" s="91"/>
      <c r="N7" s="46">
        <f t="shared" ref="N7" si="5">M7*K7</f>
        <v>0</v>
      </c>
      <c r="O7" s="36">
        <f t="shared" ref="O7" si="6">Q7*1.1</f>
        <v>93.720000000000013</v>
      </c>
      <c r="P7" s="47"/>
      <c r="Q7" s="55">
        <v>85.2</v>
      </c>
      <c r="R7" s="48">
        <f t="shared" ref="R7" si="7">N7*O7</f>
        <v>0</v>
      </c>
      <c r="S7" s="49" t="s">
        <v>21</v>
      </c>
      <c r="T7" s="50">
        <v>4610000620144</v>
      </c>
      <c r="U7" s="17" t="s">
        <v>113</v>
      </c>
    </row>
    <row r="8" spans="1:21" s="17" customFormat="1" ht="23.1" customHeight="1" x14ac:dyDescent="0.2">
      <c r="A8" s="15"/>
      <c r="B8" s="42" t="s">
        <v>93</v>
      </c>
      <c r="C8" s="38" t="s">
        <v>19</v>
      </c>
      <c r="D8" s="38" t="s">
        <v>20</v>
      </c>
      <c r="E8" s="38" t="s">
        <v>3</v>
      </c>
      <c r="F8" s="38">
        <v>250</v>
      </c>
      <c r="G8" s="38">
        <v>7.5</v>
      </c>
      <c r="H8" s="39">
        <v>175</v>
      </c>
      <c r="I8" s="39">
        <v>264</v>
      </c>
      <c r="J8" s="39">
        <v>227</v>
      </c>
      <c r="K8" s="40">
        <v>24</v>
      </c>
      <c r="L8" s="41">
        <f t="shared" ref="L8" si="8">G8*M8</f>
        <v>0</v>
      </c>
      <c r="M8" s="91"/>
      <c r="N8" s="46">
        <f t="shared" ref="N8" si="9">M8*K8</f>
        <v>0</v>
      </c>
      <c r="O8" s="36">
        <v>98.45</v>
      </c>
      <c r="P8" s="47"/>
      <c r="Q8" s="55">
        <v>89.5</v>
      </c>
      <c r="R8" s="48">
        <f t="shared" ref="R8" si="10">N8*O8</f>
        <v>0</v>
      </c>
      <c r="S8" s="49" t="s">
        <v>21</v>
      </c>
      <c r="T8" s="50">
        <v>4610000620144</v>
      </c>
      <c r="U8" s="17" t="s">
        <v>112</v>
      </c>
    </row>
    <row r="9" spans="1:21" s="17" customFormat="1" ht="23.1" customHeight="1" x14ac:dyDescent="0.2">
      <c r="A9" s="15"/>
      <c r="B9" s="105" t="s">
        <v>93</v>
      </c>
      <c r="C9" s="102" t="s">
        <v>19</v>
      </c>
      <c r="D9" s="102" t="s">
        <v>20</v>
      </c>
      <c r="E9" s="102" t="s">
        <v>3</v>
      </c>
      <c r="F9" s="102">
        <v>250</v>
      </c>
      <c r="G9" s="102">
        <v>7.5</v>
      </c>
      <c r="H9" s="102">
        <v>175</v>
      </c>
      <c r="I9" s="102">
        <v>264</v>
      </c>
      <c r="J9" s="102">
        <v>227</v>
      </c>
      <c r="K9" s="106">
        <v>24</v>
      </c>
      <c r="L9" s="97">
        <f t="shared" si="0"/>
        <v>0</v>
      </c>
      <c r="M9" s="98"/>
      <c r="N9" s="99">
        <f t="shared" si="1"/>
        <v>0</v>
      </c>
      <c r="O9" s="79">
        <v>77</v>
      </c>
      <c r="P9" s="100"/>
      <c r="Q9" s="80">
        <v>70</v>
      </c>
      <c r="R9" s="101">
        <f t="shared" si="3"/>
        <v>0</v>
      </c>
      <c r="S9" s="96" t="s">
        <v>21</v>
      </c>
      <c r="T9" s="104">
        <v>4610000620144</v>
      </c>
      <c r="U9" s="78" t="s">
        <v>111</v>
      </c>
    </row>
    <row r="10" spans="1:21" s="17" customFormat="1" ht="23.1" customHeight="1" x14ac:dyDescent="0.2">
      <c r="A10" s="15"/>
      <c r="B10" s="37" t="s">
        <v>94</v>
      </c>
      <c r="C10" s="38" t="s">
        <v>22</v>
      </c>
      <c r="D10" s="38" t="s">
        <v>20</v>
      </c>
      <c r="E10" s="38" t="s">
        <v>3</v>
      </c>
      <c r="F10" s="38">
        <v>250</v>
      </c>
      <c r="G10" s="38">
        <v>7.5</v>
      </c>
      <c r="H10" s="39">
        <v>175</v>
      </c>
      <c r="I10" s="39">
        <v>264</v>
      </c>
      <c r="J10" s="39">
        <v>227</v>
      </c>
      <c r="K10" s="40">
        <v>48</v>
      </c>
      <c r="L10" s="41">
        <f t="shared" si="0"/>
        <v>0</v>
      </c>
      <c r="M10" s="91"/>
      <c r="N10" s="46">
        <f t="shared" si="1"/>
        <v>0</v>
      </c>
      <c r="O10" s="36">
        <f t="shared" si="2"/>
        <v>82.720000000000013</v>
      </c>
      <c r="P10" s="47"/>
      <c r="Q10" s="55">
        <v>75.2</v>
      </c>
      <c r="R10" s="48">
        <f t="shared" si="3"/>
        <v>0</v>
      </c>
      <c r="S10" s="49" t="s">
        <v>21</v>
      </c>
      <c r="T10" s="50">
        <v>4610000620397</v>
      </c>
      <c r="U10" s="17" t="s">
        <v>91</v>
      </c>
    </row>
    <row r="11" spans="1:21" s="17" customFormat="1" ht="23.1" customHeight="1" x14ac:dyDescent="0.2">
      <c r="A11" s="15"/>
      <c r="B11" s="94" t="s">
        <v>94</v>
      </c>
      <c r="C11" s="102" t="s">
        <v>22</v>
      </c>
      <c r="D11" s="102" t="s">
        <v>20</v>
      </c>
      <c r="E11" s="102" t="s">
        <v>3</v>
      </c>
      <c r="F11" s="102">
        <v>250</v>
      </c>
      <c r="G11" s="102">
        <v>7.5</v>
      </c>
      <c r="H11" s="102">
        <v>175</v>
      </c>
      <c r="I11" s="102">
        <v>264</v>
      </c>
      <c r="J11" s="102">
        <v>227</v>
      </c>
      <c r="K11" s="106">
        <v>24</v>
      </c>
      <c r="L11" s="97" t="e">
        <f t="shared" ref="L11" si="11">G11*M11</f>
        <v>#VALUE!</v>
      </c>
      <c r="M11" s="98" t="s">
        <v>115</v>
      </c>
      <c r="N11" s="99" t="e">
        <f t="shared" si="1"/>
        <v>#VALUE!</v>
      </c>
      <c r="O11" s="79">
        <f t="shared" si="2"/>
        <v>39.93</v>
      </c>
      <c r="P11" s="100"/>
      <c r="Q11" s="80">
        <v>36.299999999999997</v>
      </c>
      <c r="R11" s="101" t="e">
        <f t="shared" si="3"/>
        <v>#VALUE!</v>
      </c>
      <c r="S11" s="96" t="s">
        <v>21</v>
      </c>
      <c r="T11" s="104">
        <v>4610000620397</v>
      </c>
      <c r="U11" s="78" t="s">
        <v>108</v>
      </c>
    </row>
    <row r="12" spans="1:21" s="17" customFormat="1" ht="23.1" customHeight="1" x14ac:dyDescent="0.2">
      <c r="A12" s="15"/>
      <c r="B12" s="42" t="s">
        <v>95</v>
      </c>
      <c r="C12" s="43" t="s">
        <v>22</v>
      </c>
      <c r="D12" s="38" t="s">
        <v>20</v>
      </c>
      <c r="E12" s="38" t="s">
        <v>3</v>
      </c>
      <c r="F12" s="38">
        <v>250</v>
      </c>
      <c r="G12" s="38">
        <v>7.5</v>
      </c>
      <c r="H12" s="38">
        <v>175</v>
      </c>
      <c r="I12" s="38">
        <v>264</v>
      </c>
      <c r="J12" s="38">
        <v>227</v>
      </c>
      <c r="K12" s="40">
        <v>24</v>
      </c>
      <c r="L12" s="41">
        <f t="shared" si="0"/>
        <v>0</v>
      </c>
      <c r="M12" s="91"/>
      <c r="N12" s="46">
        <f t="shared" si="1"/>
        <v>0</v>
      </c>
      <c r="O12" s="36">
        <f t="shared" si="2"/>
        <v>96.03</v>
      </c>
      <c r="P12" s="47"/>
      <c r="Q12" s="53">
        <v>87.3</v>
      </c>
      <c r="R12" s="48">
        <f t="shared" si="3"/>
        <v>0</v>
      </c>
      <c r="S12" s="49" t="s">
        <v>21</v>
      </c>
      <c r="T12" s="50">
        <v>4610000620434</v>
      </c>
      <c r="U12" s="107"/>
    </row>
    <row r="13" spans="1:21" s="17" customFormat="1" ht="23.1" customHeight="1" x14ac:dyDescent="0.2">
      <c r="A13" s="15"/>
      <c r="B13" s="37" t="s">
        <v>94</v>
      </c>
      <c r="C13" s="38" t="s">
        <v>23</v>
      </c>
      <c r="D13" s="38" t="s">
        <v>20</v>
      </c>
      <c r="E13" s="38" t="s">
        <v>3</v>
      </c>
      <c r="F13" s="38">
        <v>250</v>
      </c>
      <c r="G13" s="38">
        <v>7.5</v>
      </c>
      <c r="H13" s="38">
        <v>175</v>
      </c>
      <c r="I13" s="38">
        <v>264</v>
      </c>
      <c r="J13" s="38">
        <v>227</v>
      </c>
      <c r="K13" s="40">
        <v>24</v>
      </c>
      <c r="L13" s="41">
        <f t="shared" si="0"/>
        <v>0</v>
      </c>
      <c r="M13" s="91"/>
      <c r="N13" s="46">
        <f t="shared" si="1"/>
        <v>0</v>
      </c>
      <c r="O13" s="36">
        <f t="shared" si="2"/>
        <v>80.08</v>
      </c>
      <c r="P13" s="47"/>
      <c r="Q13" s="53">
        <v>72.8</v>
      </c>
      <c r="R13" s="48">
        <f t="shared" si="3"/>
        <v>0</v>
      </c>
      <c r="S13" s="49" t="s">
        <v>21</v>
      </c>
      <c r="T13" s="50">
        <v>4610000623220</v>
      </c>
    </row>
    <row r="14" spans="1:21" s="17" customFormat="1" ht="23.1" customHeight="1" x14ac:dyDescent="0.2">
      <c r="A14" s="15"/>
      <c r="B14" s="42" t="s">
        <v>95</v>
      </c>
      <c r="C14" s="38" t="s">
        <v>23</v>
      </c>
      <c r="D14" s="38" t="s">
        <v>20</v>
      </c>
      <c r="E14" s="38" t="s">
        <v>3</v>
      </c>
      <c r="F14" s="38">
        <v>250</v>
      </c>
      <c r="G14" s="38">
        <v>7.5</v>
      </c>
      <c r="H14" s="38">
        <v>175</v>
      </c>
      <c r="I14" s="38">
        <v>264</v>
      </c>
      <c r="J14" s="38">
        <v>227</v>
      </c>
      <c r="K14" s="40">
        <v>24</v>
      </c>
      <c r="L14" s="41">
        <f t="shared" si="0"/>
        <v>0</v>
      </c>
      <c r="M14" s="91"/>
      <c r="N14" s="46">
        <f t="shared" si="1"/>
        <v>0</v>
      </c>
      <c r="O14" s="36">
        <f t="shared" si="2"/>
        <v>97.02000000000001</v>
      </c>
      <c r="P14" s="47"/>
      <c r="Q14" s="53">
        <v>88.2</v>
      </c>
      <c r="R14" s="48">
        <f t="shared" si="3"/>
        <v>0</v>
      </c>
      <c r="S14" s="49" t="s">
        <v>21</v>
      </c>
      <c r="T14" s="50">
        <v>4610000623237</v>
      </c>
    </row>
    <row r="15" spans="1:21" s="17" customFormat="1" ht="23.25" customHeight="1" x14ac:dyDescent="0.2">
      <c r="A15" s="15"/>
      <c r="B15" s="42" t="s">
        <v>24</v>
      </c>
      <c r="C15" s="38" t="s">
        <v>22</v>
      </c>
      <c r="D15" s="38" t="s">
        <v>20</v>
      </c>
      <c r="E15" s="38" t="s">
        <v>3</v>
      </c>
      <c r="F15" s="38">
        <v>250</v>
      </c>
      <c r="G15" s="38">
        <v>7.5</v>
      </c>
      <c r="H15" s="39">
        <v>175</v>
      </c>
      <c r="I15" s="39">
        <v>264</v>
      </c>
      <c r="J15" s="39">
        <v>227</v>
      </c>
      <c r="K15" s="40">
        <v>24</v>
      </c>
      <c r="L15" s="41">
        <f t="shared" si="0"/>
        <v>0</v>
      </c>
      <c r="M15" s="91"/>
      <c r="N15" s="46">
        <f t="shared" si="1"/>
        <v>0</v>
      </c>
      <c r="O15" s="36">
        <f t="shared" si="2"/>
        <v>65.010000000000005</v>
      </c>
      <c r="P15" s="47"/>
      <c r="Q15" s="55">
        <v>59.1</v>
      </c>
      <c r="R15" s="48">
        <f t="shared" si="3"/>
        <v>0</v>
      </c>
      <c r="S15" s="49" t="s">
        <v>21</v>
      </c>
      <c r="T15" s="50">
        <v>4610000623206</v>
      </c>
    </row>
    <row r="16" spans="1:21" s="17" customFormat="1" ht="23.1" customHeight="1" x14ac:dyDescent="0.2">
      <c r="A16" s="15"/>
      <c r="B16" s="42" t="s">
        <v>25</v>
      </c>
      <c r="C16" s="38" t="s">
        <v>19</v>
      </c>
      <c r="D16" s="38" t="s">
        <v>20</v>
      </c>
      <c r="E16" s="38" t="s">
        <v>3</v>
      </c>
      <c r="F16" s="38">
        <v>250</v>
      </c>
      <c r="G16" s="38">
        <v>7.5</v>
      </c>
      <c r="H16" s="39">
        <v>175</v>
      </c>
      <c r="I16" s="39">
        <v>264</v>
      </c>
      <c r="J16" s="39">
        <v>227</v>
      </c>
      <c r="K16" s="40">
        <v>24</v>
      </c>
      <c r="L16" s="41">
        <f t="shared" si="0"/>
        <v>0</v>
      </c>
      <c r="M16" s="91"/>
      <c r="N16" s="46">
        <f t="shared" si="1"/>
        <v>0</v>
      </c>
      <c r="O16" s="36">
        <f t="shared" si="2"/>
        <v>120.01</v>
      </c>
      <c r="P16" s="47"/>
      <c r="Q16" s="55">
        <v>109.1</v>
      </c>
      <c r="R16" s="48">
        <f t="shared" si="3"/>
        <v>0</v>
      </c>
      <c r="S16" s="49" t="s">
        <v>21</v>
      </c>
      <c r="T16" s="50">
        <v>4610091241419</v>
      </c>
    </row>
    <row r="17" spans="1:21" s="17" customFormat="1" ht="15.95" hidden="1" customHeight="1" x14ac:dyDescent="0.2">
      <c r="A17" s="15" t="s">
        <v>26</v>
      </c>
      <c r="B17" s="37" t="s">
        <v>27</v>
      </c>
      <c r="C17" s="38" t="s">
        <v>19</v>
      </c>
      <c r="D17" s="38" t="s">
        <v>20</v>
      </c>
      <c r="E17" s="38" t="s">
        <v>3</v>
      </c>
      <c r="F17" s="38">
        <v>250</v>
      </c>
      <c r="G17" s="38">
        <v>7.5</v>
      </c>
      <c r="H17" s="39">
        <v>175</v>
      </c>
      <c r="I17" s="39">
        <v>264</v>
      </c>
      <c r="J17" s="39">
        <v>227</v>
      </c>
      <c r="K17" s="40">
        <v>24</v>
      </c>
      <c r="L17" s="41">
        <f t="shared" si="0"/>
        <v>0</v>
      </c>
      <c r="M17" s="91"/>
      <c r="N17" s="46">
        <f t="shared" si="1"/>
        <v>0</v>
      </c>
      <c r="O17" s="36">
        <f t="shared" si="2"/>
        <v>105.05000000000001</v>
      </c>
      <c r="P17" s="47">
        <v>55.46</v>
      </c>
      <c r="Q17" s="79">
        <v>95.5</v>
      </c>
      <c r="R17" s="48">
        <f t="shared" si="3"/>
        <v>0</v>
      </c>
      <c r="S17" s="49">
        <v>0</v>
      </c>
      <c r="T17" s="50">
        <v>4610000626740</v>
      </c>
    </row>
    <row r="18" spans="1:21" s="17" customFormat="1" ht="15.95" customHeight="1" x14ac:dyDescent="0.2">
      <c r="A18" s="15"/>
      <c r="B18" s="37" t="s">
        <v>28</v>
      </c>
      <c r="C18" s="38" t="s">
        <v>19</v>
      </c>
      <c r="D18" s="38" t="s">
        <v>20</v>
      </c>
      <c r="E18" s="38" t="s">
        <v>3</v>
      </c>
      <c r="F18" s="38">
        <v>250</v>
      </c>
      <c r="G18" s="38">
        <v>7.5</v>
      </c>
      <c r="H18" s="39">
        <v>175</v>
      </c>
      <c r="I18" s="39">
        <v>264</v>
      </c>
      <c r="J18" s="39">
        <v>227</v>
      </c>
      <c r="K18" s="40">
        <v>24</v>
      </c>
      <c r="L18" s="41">
        <f t="shared" si="0"/>
        <v>225</v>
      </c>
      <c r="M18" s="91">
        <v>30</v>
      </c>
      <c r="N18" s="46">
        <f t="shared" si="1"/>
        <v>720</v>
      </c>
      <c r="O18" s="36">
        <f t="shared" si="2"/>
        <v>91.960000000000008</v>
      </c>
      <c r="P18" s="47"/>
      <c r="Q18" s="55">
        <v>83.6</v>
      </c>
      <c r="R18" s="48">
        <f t="shared" si="3"/>
        <v>66211.200000000012</v>
      </c>
      <c r="S18" s="49" t="s">
        <v>21</v>
      </c>
      <c r="T18" s="50">
        <v>4610091241815</v>
      </c>
    </row>
    <row r="19" spans="1:21" s="17" customFormat="1" ht="15" hidden="1" customHeight="1" x14ac:dyDescent="0.2">
      <c r="A19" s="15" t="s">
        <v>29</v>
      </c>
      <c r="B19" s="42" t="s">
        <v>30</v>
      </c>
      <c r="C19" s="43" t="s">
        <v>19</v>
      </c>
      <c r="D19" s="43" t="s">
        <v>31</v>
      </c>
      <c r="E19" s="43" t="s">
        <v>3</v>
      </c>
      <c r="F19" s="43">
        <v>250</v>
      </c>
      <c r="G19" s="43">
        <v>7.5</v>
      </c>
      <c r="H19" s="39">
        <v>412</v>
      </c>
      <c r="I19" s="39">
        <v>310</v>
      </c>
      <c r="J19" s="39">
        <v>165</v>
      </c>
      <c r="K19" s="43">
        <v>24</v>
      </c>
      <c r="L19" s="41">
        <f t="shared" si="0"/>
        <v>0</v>
      </c>
      <c r="M19" s="91"/>
      <c r="N19" s="46">
        <f t="shared" si="1"/>
        <v>0</v>
      </c>
      <c r="O19" s="36">
        <f t="shared" si="2"/>
        <v>125.07000000000001</v>
      </c>
      <c r="P19" s="47"/>
      <c r="Q19" s="79">
        <v>113.7</v>
      </c>
      <c r="R19" s="48">
        <f t="shared" si="3"/>
        <v>0</v>
      </c>
      <c r="S19" s="52">
        <v>0</v>
      </c>
      <c r="T19" s="50">
        <v>4610000628638</v>
      </c>
    </row>
    <row r="20" spans="1:21" s="17" customFormat="1" ht="15.95" customHeight="1" x14ac:dyDescent="0.2">
      <c r="A20" s="15"/>
      <c r="B20" s="42" t="s">
        <v>32</v>
      </c>
      <c r="C20" s="43" t="s">
        <v>33</v>
      </c>
      <c r="D20" s="43" t="s">
        <v>34</v>
      </c>
      <c r="E20" s="43" t="s">
        <v>35</v>
      </c>
      <c r="F20" s="43">
        <v>200</v>
      </c>
      <c r="G20" s="43">
        <v>8.4</v>
      </c>
      <c r="H20" s="39">
        <v>350</v>
      </c>
      <c r="I20" s="39">
        <v>180</v>
      </c>
      <c r="J20" s="39">
        <v>180</v>
      </c>
      <c r="K20" s="43">
        <v>32</v>
      </c>
      <c r="L20" s="41">
        <f t="shared" si="0"/>
        <v>0</v>
      </c>
      <c r="M20" s="91"/>
      <c r="N20" s="46">
        <f t="shared" si="1"/>
        <v>0</v>
      </c>
      <c r="O20" s="36">
        <f t="shared" si="2"/>
        <v>130.02000000000001</v>
      </c>
      <c r="P20" s="47">
        <v>75.499999999999986</v>
      </c>
      <c r="Q20" s="36">
        <v>118.2</v>
      </c>
      <c r="R20" s="48">
        <f t="shared" si="3"/>
        <v>0</v>
      </c>
      <c r="S20" s="49" t="s">
        <v>21</v>
      </c>
      <c r="T20" s="50">
        <v>4610000629000</v>
      </c>
    </row>
    <row r="21" spans="1:21" s="17" customFormat="1" ht="15.95" customHeight="1" x14ac:dyDescent="0.2">
      <c r="A21" s="15"/>
      <c r="B21" s="37" t="s">
        <v>96</v>
      </c>
      <c r="C21" s="43" t="s">
        <v>33</v>
      </c>
      <c r="D21" s="43" t="s">
        <v>36</v>
      </c>
      <c r="E21" s="43" t="s">
        <v>35</v>
      </c>
      <c r="F21" s="49">
        <v>120</v>
      </c>
      <c r="G21" s="43">
        <v>3.5</v>
      </c>
      <c r="H21" s="43">
        <v>355</v>
      </c>
      <c r="I21" s="43">
        <v>230</v>
      </c>
      <c r="J21" s="43">
        <v>70</v>
      </c>
      <c r="K21" s="43">
        <v>24</v>
      </c>
      <c r="L21" s="41">
        <f t="shared" ref="L21" si="12">G21*M21</f>
        <v>70</v>
      </c>
      <c r="M21" s="91">
        <v>20</v>
      </c>
      <c r="N21" s="46">
        <f t="shared" ref="N21" si="13">M21*K21</f>
        <v>480</v>
      </c>
      <c r="O21" s="36">
        <v>105.6</v>
      </c>
      <c r="P21" s="47"/>
      <c r="Q21" s="53">
        <v>96</v>
      </c>
      <c r="R21" s="48">
        <f t="shared" ref="R21" si="14">N21*O21</f>
        <v>50688</v>
      </c>
      <c r="S21" s="49" t="s">
        <v>21</v>
      </c>
      <c r="T21" s="50">
        <v>4610000622292</v>
      </c>
    </row>
    <row r="22" spans="1:21" s="17" customFormat="1" ht="14.25" customHeight="1" x14ac:dyDescent="0.2">
      <c r="A22" s="18"/>
      <c r="B22" s="44" t="s">
        <v>37</v>
      </c>
      <c r="C22" s="43" t="s">
        <v>38</v>
      </c>
      <c r="D22" s="38" t="s">
        <v>39</v>
      </c>
      <c r="E22" s="38" t="s">
        <v>3</v>
      </c>
      <c r="F22" s="38">
        <v>175</v>
      </c>
      <c r="G22" s="38">
        <v>8.5</v>
      </c>
      <c r="H22" s="39">
        <v>455</v>
      </c>
      <c r="I22" s="39">
        <v>170</v>
      </c>
      <c r="J22" s="39">
        <v>144</v>
      </c>
      <c r="K22" s="38">
        <v>36</v>
      </c>
      <c r="L22" s="41">
        <f t="shared" si="0"/>
        <v>425</v>
      </c>
      <c r="M22" s="91">
        <v>50</v>
      </c>
      <c r="N22" s="46">
        <f t="shared" si="1"/>
        <v>1800</v>
      </c>
      <c r="O22" s="36">
        <f t="shared" si="2"/>
        <v>124.96000000000001</v>
      </c>
      <c r="P22" s="47"/>
      <c r="Q22" s="55">
        <v>113.6</v>
      </c>
      <c r="R22" s="48">
        <f t="shared" si="3"/>
        <v>224928</v>
      </c>
      <c r="S22" s="49" t="s">
        <v>21</v>
      </c>
      <c r="T22" s="50">
        <v>4610000621219</v>
      </c>
    </row>
    <row r="23" spans="1:21" s="17" customFormat="1" ht="12.75" x14ac:dyDescent="0.2">
      <c r="A23" s="15" t="s">
        <v>40</v>
      </c>
      <c r="B23" s="44" t="s">
        <v>97</v>
      </c>
      <c r="C23" s="38" t="s">
        <v>41</v>
      </c>
      <c r="D23" s="38" t="s">
        <v>39</v>
      </c>
      <c r="E23" s="38" t="s">
        <v>3</v>
      </c>
      <c r="F23" s="38">
        <v>175</v>
      </c>
      <c r="G23" s="38">
        <v>6</v>
      </c>
      <c r="H23" s="39">
        <v>455</v>
      </c>
      <c r="I23" s="39">
        <v>170</v>
      </c>
      <c r="J23" s="39">
        <v>144</v>
      </c>
      <c r="K23" s="38">
        <v>24</v>
      </c>
      <c r="L23" s="41">
        <f t="shared" si="0"/>
        <v>0</v>
      </c>
      <c r="M23" s="91"/>
      <c r="N23" s="46">
        <f t="shared" si="1"/>
        <v>0</v>
      </c>
      <c r="O23" s="36">
        <f t="shared" si="2"/>
        <v>110.11</v>
      </c>
      <c r="P23" s="47">
        <v>82.73</v>
      </c>
      <c r="Q23" s="55">
        <v>100.1</v>
      </c>
      <c r="R23" s="48">
        <f t="shared" si="3"/>
        <v>0</v>
      </c>
      <c r="S23" s="49" t="s">
        <v>21</v>
      </c>
      <c r="T23" s="50" t="s">
        <v>42</v>
      </c>
    </row>
    <row r="24" spans="1:21" s="17" customFormat="1" ht="16.5" customHeight="1" x14ac:dyDescent="0.2">
      <c r="A24" s="15" t="s">
        <v>43</v>
      </c>
      <c r="B24" s="44" t="s">
        <v>97</v>
      </c>
      <c r="C24" s="38" t="s">
        <v>44</v>
      </c>
      <c r="D24" s="38" t="s">
        <v>39</v>
      </c>
      <c r="E24" s="38" t="s">
        <v>3</v>
      </c>
      <c r="F24" s="38">
        <v>175</v>
      </c>
      <c r="G24" s="38">
        <v>6</v>
      </c>
      <c r="H24" s="39">
        <v>455</v>
      </c>
      <c r="I24" s="39">
        <v>170</v>
      </c>
      <c r="J24" s="39">
        <v>144</v>
      </c>
      <c r="K24" s="38">
        <v>24</v>
      </c>
      <c r="L24" s="41">
        <f t="shared" si="0"/>
        <v>0</v>
      </c>
      <c r="M24" s="91"/>
      <c r="N24" s="46">
        <f t="shared" si="1"/>
        <v>0</v>
      </c>
      <c r="O24" s="36">
        <f t="shared" si="2"/>
        <v>104.72000000000001</v>
      </c>
      <c r="P24" s="51"/>
      <c r="Q24" s="55">
        <v>95.2</v>
      </c>
      <c r="R24" s="48">
        <f t="shared" si="3"/>
        <v>0</v>
      </c>
      <c r="S24" s="49" t="s">
        <v>21</v>
      </c>
      <c r="T24" s="50" t="s">
        <v>45</v>
      </c>
    </row>
    <row r="25" spans="1:21" s="17" customFormat="1" ht="15" customHeight="1" x14ac:dyDescent="0.2">
      <c r="A25" s="15" t="s">
        <v>46</v>
      </c>
      <c r="B25" s="44" t="s">
        <v>98</v>
      </c>
      <c r="C25" s="38" t="s">
        <v>47</v>
      </c>
      <c r="D25" s="38" t="s">
        <v>39</v>
      </c>
      <c r="E25" s="38" t="s">
        <v>3</v>
      </c>
      <c r="F25" s="38">
        <v>175</v>
      </c>
      <c r="G25" s="38">
        <v>8.5</v>
      </c>
      <c r="H25" s="39">
        <v>455</v>
      </c>
      <c r="I25" s="39">
        <v>170</v>
      </c>
      <c r="J25" s="39">
        <v>144</v>
      </c>
      <c r="K25" s="38">
        <v>36</v>
      </c>
      <c r="L25" s="41">
        <f t="shared" si="0"/>
        <v>0</v>
      </c>
      <c r="M25" s="91"/>
      <c r="N25" s="46">
        <f t="shared" si="1"/>
        <v>0</v>
      </c>
      <c r="O25" s="36">
        <f t="shared" si="2"/>
        <v>99.88000000000001</v>
      </c>
      <c r="P25" s="36">
        <f t="shared" ref="P25" si="15">R25*1.1</f>
        <v>0</v>
      </c>
      <c r="Q25" s="55">
        <v>90.8</v>
      </c>
      <c r="R25" s="48">
        <f t="shared" si="3"/>
        <v>0</v>
      </c>
      <c r="S25" s="49" t="s">
        <v>21</v>
      </c>
      <c r="T25" s="50" t="s">
        <v>48</v>
      </c>
    </row>
    <row r="26" spans="1:21" s="17" customFormat="1" ht="15.95" customHeight="1" x14ac:dyDescent="0.2">
      <c r="A26" s="15" t="s">
        <v>49</v>
      </c>
      <c r="B26" s="105" t="s">
        <v>53</v>
      </c>
      <c r="C26" s="95" t="s">
        <v>90</v>
      </c>
      <c r="D26" s="95" t="s">
        <v>39</v>
      </c>
      <c r="E26" s="95" t="s">
        <v>3</v>
      </c>
      <c r="F26" s="95">
        <v>175</v>
      </c>
      <c r="G26" s="102">
        <v>8.5</v>
      </c>
      <c r="H26" s="102">
        <v>455</v>
      </c>
      <c r="I26" s="102">
        <v>170</v>
      </c>
      <c r="J26" s="102">
        <v>144</v>
      </c>
      <c r="K26" s="95">
        <v>36</v>
      </c>
      <c r="L26" s="97">
        <f t="shared" si="0"/>
        <v>0</v>
      </c>
      <c r="M26" s="98"/>
      <c r="N26" s="99">
        <f t="shared" si="1"/>
        <v>0</v>
      </c>
      <c r="O26" s="79">
        <f t="shared" si="2"/>
        <v>114.84000000000002</v>
      </c>
      <c r="P26" s="103"/>
      <c r="Q26" s="80">
        <v>104.4</v>
      </c>
      <c r="R26" s="101">
        <f t="shared" si="3"/>
        <v>0</v>
      </c>
      <c r="S26" s="96" t="s">
        <v>21</v>
      </c>
      <c r="T26" s="104">
        <v>4610091241563</v>
      </c>
      <c r="U26" s="78" t="s">
        <v>114</v>
      </c>
    </row>
    <row r="27" spans="1:21" s="17" customFormat="1" ht="15.95" customHeight="1" x14ac:dyDescent="0.2">
      <c r="A27" s="15" t="s">
        <v>50</v>
      </c>
      <c r="B27" s="44" t="s">
        <v>99</v>
      </c>
      <c r="C27" s="92" t="s">
        <v>105</v>
      </c>
      <c r="D27" s="38" t="s">
        <v>39</v>
      </c>
      <c r="E27" s="38" t="s">
        <v>3</v>
      </c>
      <c r="F27" s="38">
        <v>175</v>
      </c>
      <c r="G27" s="38">
        <v>6</v>
      </c>
      <c r="H27" s="39">
        <v>455</v>
      </c>
      <c r="I27" s="39">
        <v>170</v>
      </c>
      <c r="J27" s="39">
        <v>144</v>
      </c>
      <c r="K27" s="38">
        <v>24</v>
      </c>
      <c r="L27" s="41">
        <f t="shared" si="0"/>
        <v>0</v>
      </c>
      <c r="M27" s="93"/>
      <c r="N27" s="46">
        <f t="shared" si="1"/>
        <v>0</v>
      </c>
      <c r="O27" s="36">
        <v>125.4</v>
      </c>
      <c r="P27" s="36"/>
      <c r="Q27" s="53">
        <v>114</v>
      </c>
      <c r="R27" s="48">
        <f t="shared" si="3"/>
        <v>0</v>
      </c>
      <c r="S27" s="49" t="s">
        <v>21</v>
      </c>
      <c r="T27" s="50">
        <v>4610091241846</v>
      </c>
    </row>
    <row r="28" spans="1:21" s="17" customFormat="1" ht="41.25" customHeight="1" x14ac:dyDescent="0.2">
      <c r="A28" s="15"/>
      <c r="B28" s="37" t="s">
        <v>99</v>
      </c>
      <c r="C28" s="81" t="s">
        <v>100</v>
      </c>
      <c r="D28" s="38" t="s">
        <v>39</v>
      </c>
      <c r="E28" s="38" t="s">
        <v>3</v>
      </c>
      <c r="F28" s="38">
        <v>175</v>
      </c>
      <c r="G28" s="38">
        <v>6</v>
      </c>
      <c r="H28" s="38">
        <v>455</v>
      </c>
      <c r="I28" s="38">
        <v>170</v>
      </c>
      <c r="J28" s="38">
        <v>144</v>
      </c>
      <c r="K28" s="38">
        <v>24</v>
      </c>
      <c r="L28" s="41">
        <f t="shared" si="0"/>
        <v>0</v>
      </c>
      <c r="M28" s="91"/>
      <c r="N28" s="46">
        <f t="shared" si="1"/>
        <v>0</v>
      </c>
      <c r="O28" s="36">
        <f t="shared" si="2"/>
        <v>121.00000000000001</v>
      </c>
      <c r="P28" s="36"/>
      <c r="Q28" s="53">
        <v>110</v>
      </c>
      <c r="R28" s="48">
        <f t="shared" si="3"/>
        <v>0</v>
      </c>
      <c r="S28" s="49" t="s">
        <v>21</v>
      </c>
      <c r="T28" s="50">
        <v>4610091241822</v>
      </c>
    </row>
    <row r="29" spans="1:21" s="17" customFormat="1" ht="15.95" customHeight="1" x14ac:dyDescent="0.2">
      <c r="A29" s="15" t="s">
        <v>52</v>
      </c>
      <c r="B29" s="37" t="s">
        <v>53</v>
      </c>
      <c r="C29" s="38" t="s">
        <v>38</v>
      </c>
      <c r="D29" s="38" t="s">
        <v>39</v>
      </c>
      <c r="E29" s="38" t="s">
        <v>3</v>
      </c>
      <c r="F29" s="38">
        <v>175</v>
      </c>
      <c r="G29" s="38">
        <v>6</v>
      </c>
      <c r="H29" s="38">
        <v>455</v>
      </c>
      <c r="I29" s="38">
        <v>170</v>
      </c>
      <c r="J29" s="38">
        <v>144</v>
      </c>
      <c r="K29" s="38">
        <v>24</v>
      </c>
      <c r="L29" s="41">
        <f t="shared" si="0"/>
        <v>0</v>
      </c>
      <c r="M29" s="91"/>
      <c r="N29" s="46">
        <f t="shared" si="1"/>
        <v>0</v>
      </c>
      <c r="O29" s="36">
        <f t="shared" si="2"/>
        <v>134.97000000000003</v>
      </c>
      <c r="P29" s="51"/>
      <c r="Q29" s="53">
        <v>122.7</v>
      </c>
      <c r="R29" s="48">
        <f t="shared" si="3"/>
        <v>0</v>
      </c>
      <c r="S29" s="49" t="s">
        <v>21</v>
      </c>
      <c r="T29" s="50">
        <v>4610091241556</v>
      </c>
    </row>
    <row r="30" spans="1:21" s="17" customFormat="1" ht="15.95" customHeight="1" x14ac:dyDescent="0.2">
      <c r="A30" s="15" t="s">
        <v>54</v>
      </c>
      <c r="B30" s="94" t="s">
        <v>53</v>
      </c>
      <c r="C30" s="102" t="s">
        <v>51</v>
      </c>
      <c r="D30" s="102" t="s">
        <v>39</v>
      </c>
      <c r="E30" s="102" t="s">
        <v>3</v>
      </c>
      <c r="F30" s="102">
        <v>175</v>
      </c>
      <c r="G30" s="102">
        <v>8.5</v>
      </c>
      <c r="H30" s="102">
        <v>455</v>
      </c>
      <c r="I30" s="102">
        <v>170</v>
      </c>
      <c r="J30" s="102">
        <v>144</v>
      </c>
      <c r="K30" s="102">
        <v>36</v>
      </c>
      <c r="L30" s="97">
        <f t="shared" si="0"/>
        <v>0</v>
      </c>
      <c r="M30" s="98"/>
      <c r="N30" s="99">
        <f t="shared" si="1"/>
        <v>0</v>
      </c>
      <c r="O30" s="79">
        <v>95.04</v>
      </c>
      <c r="P30" s="103"/>
      <c r="Q30" s="80">
        <v>86.4</v>
      </c>
      <c r="R30" s="101">
        <f t="shared" si="3"/>
        <v>0</v>
      </c>
      <c r="S30" s="96" t="s">
        <v>21</v>
      </c>
      <c r="T30" s="104">
        <v>4610091241549</v>
      </c>
      <c r="U30" s="78" t="s">
        <v>107</v>
      </c>
    </row>
    <row r="31" spans="1:21" s="17" customFormat="1" ht="15.95" customHeight="1" x14ac:dyDescent="0.2">
      <c r="A31" s="15"/>
      <c r="B31" s="37" t="s">
        <v>53</v>
      </c>
      <c r="C31" s="38" t="s">
        <v>51</v>
      </c>
      <c r="D31" s="38" t="s">
        <v>39</v>
      </c>
      <c r="E31" s="38" t="s">
        <v>3</v>
      </c>
      <c r="F31" s="38">
        <v>175</v>
      </c>
      <c r="G31" s="38">
        <v>6</v>
      </c>
      <c r="H31" s="38">
        <v>455</v>
      </c>
      <c r="I31" s="38">
        <v>170</v>
      </c>
      <c r="J31" s="38">
        <v>144</v>
      </c>
      <c r="K31" s="38">
        <v>24</v>
      </c>
      <c r="L31" s="41">
        <f t="shared" ref="L31" si="16">G31*M31</f>
        <v>0</v>
      </c>
      <c r="M31" s="91"/>
      <c r="N31" s="46">
        <f t="shared" ref="N31" si="17">M31*K31</f>
        <v>0</v>
      </c>
      <c r="O31" s="36">
        <f t="shared" ref="O31" si="18">Q31*1.1</f>
        <v>126.94000000000001</v>
      </c>
      <c r="P31" s="51"/>
      <c r="Q31" s="53">
        <v>115.4</v>
      </c>
      <c r="R31" s="48">
        <f t="shared" si="3"/>
        <v>0</v>
      </c>
      <c r="S31" s="49" t="s">
        <v>21</v>
      </c>
      <c r="T31" s="50">
        <v>4610091241549</v>
      </c>
    </row>
    <row r="32" spans="1:21" s="17" customFormat="1" ht="18" customHeight="1" x14ac:dyDescent="0.2">
      <c r="A32" s="15" t="s">
        <v>55</v>
      </c>
      <c r="B32" s="37" t="s">
        <v>53</v>
      </c>
      <c r="C32" s="38" t="s">
        <v>23</v>
      </c>
      <c r="D32" s="38" t="s">
        <v>39</v>
      </c>
      <c r="E32" s="38" t="s">
        <v>3</v>
      </c>
      <c r="F32" s="38">
        <v>175</v>
      </c>
      <c r="G32" s="38">
        <v>8.5</v>
      </c>
      <c r="H32" s="38">
        <v>455</v>
      </c>
      <c r="I32" s="38">
        <v>170</v>
      </c>
      <c r="J32" s="38">
        <v>144</v>
      </c>
      <c r="K32" s="38">
        <v>36</v>
      </c>
      <c r="L32" s="41">
        <f t="shared" ref="L32:L39" si="19">G32*M32</f>
        <v>0</v>
      </c>
      <c r="M32" s="91"/>
      <c r="N32" s="46">
        <f t="shared" si="1"/>
        <v>0</v>
      </c>
      <c r="O32" s="36">
        <f t="shared" si="2"/>
        <v>125.95000000000002</v>
      </c>
      <c r="P32" s="51">
        <v>85.46</v>
      </c>
      <c r="Q32" s="53">
        <v>114.5</v>
      </c>
      <c r="R32" s="48">
        <f t="shared" si="3"/>
        <v>0</v>
      </c>
      <c r="S32" s="49" t="s">
        <v>21</v>
      </c>
      <c r="T32" s="50">
        <v>4610000622698</v>
      </c>
    </row>
    <row r="33" spans="1:21" s="17" customFormat="1" ht="15.95" customHeight="1" x14ac:dyDescent="0.2">
      <c r="A33" s="15"/>
      <c r="B33" s="94" t="s">
        <v>56</v>
      </c>
      <c r="C33" s="95" t="s">
        <v>38</v>
      </c>
      <c r="D33" s="102" t="s">
        <v>39</v>
      </c>
      <c r="E33" s="102" t="s">
        <v>3</v>
      </c>
      <c r="F33" s="102">
        <v>175</v>
      </c>
      <c r="G33" s="102">
        <v>8.5</v>
      </c>
      <c r="H33" s="102">
        <v>455</v>
      </c>
      <c r="I33" s="102">
        <v>170</v>
      </c>
      <c r="J33" s="102">
        <v>144</v>
      </c>
      <c r="K33" s="102">
        <v>24</v>
      </c>
      <c r="L33" s="97">
        <f>G33*M33</f>
        <v>0</v>
      </c>
      <c r="M33" s="98"/>
      <c r="N33" s="99">
        <f t="shared" si="1"/>
        <v>0</v>
      </c>
      <c r="O33" s="79">
        <v>110</v>
      </c>
      <c r="P33" s="103"/>
      <c r="Q33" s="80">
        <v>100</v>
      </c>
      <c r="R33" s="101">
        <f t="shared" si="3"/>
        <v>0</v>
      </c>
      <c r="S33" s="96" t="s">
        <v>21</v>
      </c>
      <c r="T33" s="104">
        <v>4610091241464</v>
      </c>
      <c r="U33" s="78" t="s">
        <v>106</v>
      </c>
    </row>
    <row r="34" spans="1:21" s="17" customFormat="1" ht="14.25" customHeight="1" x14ac:dyDescent="0.2">
      <c r="A34" s="15"/>
      <c r="B34" s="37" t="s">
        <v>57</v>
      </c>
      <c r="C34" s="43" t="s">
        <v>38</v>
      </c>
      <c r="D34" s="38" t="s">
        <v>39</v>
      </c>
      <c r="E34" s="38" t="s">
        <v>3</v>
      </c>
      <c r="F34" s="38">
        <v>175</v>
      </c>
      <c r="G34" s="38">
        <v>8.5</v>
      </c>
      <c r="H34" s="39">
        <v>455</v>
      </c>
      <c r="I34" s="39">
        <v>170</v>
      </c>
      <c r="J34" s="39">
        <v>144</v>
      </c>
      <c r="K34" s="38">
        <v>36</v>
      </c>
      <c r="L34" s="41">
        <f>G34*M34</f>
        <v>0</v>
      </c>
      <c r="M34" s="91"/>
      <c r="N34" s="46">
        <f t="shared" si="1"/>
        <v>0</v>
      </c>
      <c r="O34" s="36">
        <f t="shared" si="2"/>
        <v>120.01</v>
      </c>
      <c r="P34" s="54"/>
      <c r="Q34" s="53">
        <v>109.1</v>
      </c>
      <c r="R34" s="48">
        <f t="shared" si="3"/>
        <v>0</v>
      </c>
      <c r="S34" s="49" t="s">
        <v>21</v>
      </c>
      <c r="T34" s="50">
        <v>4610000621158</v>
      </c>
    </row>
    <row r="35" spans="1:21" s="17" customFormat="1" ht="17.25" customHeight="1" x14ac:dyDescent="0.2">
      <c r="A35" s="15" t="s">
        <v>58</v>
      </c>
      <c r="B35" s="37" t="s">
        <v>24</v>
      </c>
      <c r="C35" s="38" t="s">
        <v>59</v>
      </c>
      <c r="D35" s="38" t="s">
        <v>39</v>
      </c>
      <c r="E35" s="38" t="s">
        <v>60</v>
      </c>
      <c r="F35" s="38">
        <v>175</v>
      </c>
      <c r="G35" s="38">
        <v>6</v>
      </c>
      <c r="H35" s="39">
        <v>455</v>
      </c>
      <c r="I35" s="39">
        <v>170</v>
      </c>
      <c r="J35" s="39">
        <v>144</v>
      </c>
      <c r="K35" s="38">
        <v>24</v>
      </c>
      <c r="L35" s="41">
        <f t="shared" si="19"/>
        <v>0</v>
      </c>
      <c r="M35" s="91"/>
      <c r="N35" s="46">
        <f t="shared" si="1"/>
        <v>0</v>
      </c>
      <c r="O35" s="36">
        <f t="shared" si="2"/>
        <v>94.38000000000001</v>
      </c>
      <c r="P35" s="54">
        <v>66.400000000000006</v>
      </c>
      <c r="Q35" s="55">
        <v>85.8</v>
      </c>
      <c r="R35" s="48">
        <f t="shared" si="3"/>
        <v>0</v>
      </c>
      <c r="S35" s="49" t="s">
        <v>21</v>
      </c>
      <c r="T35" s="50">
        <v>4610000621967</v>
      </c>
    </row>
    <row r="36" spans="1:21" s="17" customFormat="1" ht="19.5" customHeight="1" x14ac:dyDescent="0.2">
      <c r="A36" s="15" t="s">
        <v>61</v>
      </c>
      <c r="B36" s="42" t="s">
        <v>62</v>
      </c>
      <c r="C36" s="38" t="s">
        <v>63</v>
      </c>
      <c r="D36" s="38" t="s">
        <v>39</v>
      </c>
      <c r="E36" s="38" t="s">
        <v>3</v>
      </c>
      <c r="F36" s="38">
        <v>175</v>
      </c>
      <c r="G36" s="38">
        <v>6</v>
      </c>
      <c r="H36" s="39">
        <v>455</v>
      </c>
      <c r="I36" s="39">
        <v>170</v>
      </c>
      <c r="J36" s="39">
        <v>144</v>
      </c>
      <c r="K36" s="38">
        <v>24</v>
      </c>
      <c r="L36" s="41">
        <f t="shared" si="19"/>
        <v>180</v>
      </c>
      <c r="M36" s="91">
        <v>30</v>
      </c>
      <c r="N36" s="46">
        <f t="shared" si="1"/>
        <v>720</v>
      </c>
      <c r="O36" s="36">
        <f t="shared" si="2"/>
        <v>88</v>
      </c>
      <c r="P36" s="54">
        <v>8</v>
      </c>
      <c r="Q36" s="55">
        <v>80</v>
      </c>
      <c r="R36" s="48">
        <f t="shared" si="3"/>
        <v>63360</v>
      </c>
      <c r="S36" s="49" t="s">
        <v>21</v>
      </c>
      <c r="T36" s="50">
        <v>4610000621097</v>
      </c>
    </row>
    <row r="37" spans="1:21" s="17" customFormat="1" ht="22.5" hidden="1" customHeight="1" x14ac:dyDescent="0.2">
      <c r="A37" s="15" t="s">
        <v>64</v>
      </c>
      <c r="B37" s="44" t="s">
        <v>65</v>
      </c>
      <c r="C37" s="38" t="s">
        <v>63</v>
      </c>
      <c r="D37" s="38" t="s">
        <v>39</v>
      </c>
      <c r="E37" s="38" t="s">
        <v>3</v>
      </c>
      <c r="F37" s="38">
        <v>175</v>
      </c>
      <c r="G37" s="38">
        <v>8.5</v>
      </c>
      <c r="H37" s="39">
        <v>455</v>
      </c>
      <c r="I37" s="39">
        <v>170</v>
      </c>
      <c r="J37" s="39">
        <v>144</v>
      </c>
      <c r="K37" s="38">
        <v>36</v>
      </c>
      <c r="L37" s="41">
        <f t="shared" si="19"/>
        <v>0</v>
      </c>
      <c r="M37" s="91"/>
      <c r="N37" s="46">
        <f t="shared" si="1"/>
        <v>0</v>
      </c>
      <c r="O37" s="36">
        <f t="shared" si="2"/>
        <v>86.02000000000001</v>
      </c>
      <c r="P37" s="54"/>
      <c r="Q37" s="80">
        <v>78.2</v>
      </c>
      <c r="R37" s="48">
        <f t="shared" si="3"/>
        <v>0</v>
      </c>
      <c r="S37" s="49">
        <v>0</v>
      </c>
      <c r="T37" s="56" t="s">
        <v>66</v>
      </c>
    </row>
    <row r="38" spans="1:21" s="17" customFormat="1" ht="24.75" hidden="1" customHeight="1" x14ac:dyDescent="0.2">
      <c r="A38" s="15" t="s">
        <v>67</v>
      </c>
      <c r="B38" s="44" t="s">
        <v>68</v>
      </c>
      <c r="C38" s="38" t="s">
        <v>63</v>
      </c>
      <c r="D38" s="38" t="s">
        <v>69</v>
      </c>
      <c r="E38" s="38" t="s">
        <v>3</v>
      </c>
      <c r="F38" s="38">
        <v>175</v>
      </c>
      <c r="G38" s="38">
        <v>8.5</v>
      </c>
      <c r="H38" s="39">
        <v>455</v>
      </c>
      <c r="I38" s="39">
        <v>170</v>
      </c>
      <c r="J38" s="39">
        <v>144</v>
      </c>
      <c r="K38" s="38">
        <v>36</v>
      </c>
      <c r="L38" s="41">
        <f t="shared" si="19"/>
        <v>0</v>
      </c>
      <c r="M38" s="91"/>
      <c r="N38" s="46">
        <f t="shared" si="1"/>
        <v>0</v>
      </c>
      <c r="O38" s="36">
        <f t="shared" si="2"/>
        <v>94.600000000000009</v>
      </c>
      <c r="P38" s="54"/>
      <c r="Q38" s="80">
        <v>86</v>
      </c>
      <c r="R38" s="48">
        <f t="shared" si="3"/>
        <v>0</v>
      </c>
      <c r="S38" s="49">
        <v>0</v>
      </c>
      <c r="T38" s="56" t="s">
        <v>70</v>
      </c>
    </row>
    <row r="39" spans="1:21" s="17" customFormat="1" ht="15.95" customHeight="1" x14ac:dyDescent="0.2">
      <c r="A39" s="15" t="s">
        <v>71</v>
      </c>
      <c r="B39" s="37" t="s">
        <v>72</v>
      </c>
      <c r="C39" s="38" t="s">
        <v>59</v>
      </c>
      <c r="D39" s="38" t="s">
        <v>39</v>
      </c>
      <c r="E39" s="38" t="s">
        <v>60</v>
      </c>
      <c r="F39" s="38">
        <v>175</v>
      </c>
      <c r="G39" s="38">
        <v>6</v>
      </c>
      <c r="H39" s="39">
        <v>455</v>
      </c>
      <c r="I39" s="39">
        <v>170</v>
      </c>
      <c r="J39" s="39">
        <v>144</v>
      </c>
      <c r="K39" s="38">
        <v>24</v>
      </c>
      <c r="L39" s="41">
        <f t="shared" si="19"/>
        <v>0</v>
      </c>
      <c r="M39" s="91"/>
      <c r="N39" s="46">
        <f t="shared" si="1"/>
        <v>0</v>
      </c>
      <c r="O39" s="36">
        <f t="shared" si="2"/>
        <v>96.800000000000011</v>
      </c>
      <c r="P39" s="54">
        <v>68.199999999999989</v>
      </c>
      <c r="Q39" s="55">
        <v>88</v>
      </c>
      <c r="R39" s="48">
        <f t="shared" si="3"/>
        <v>0</v>
      </c>
      <c r="S39" s="49" t="s">
        <v>21</v>
      </c>
      <c r="T39" s="50">
        <v>4610000622131</v>
      </c>
    </row>
    <row r="40" spans="1:21" s="17" customFormat="1" ht="15.95" customHeight="1" x14ac:dyDescent="0.2">
      <c r="A40" s="15" t="s">
        <v>73</v>
      </c>
      <c r="B40" s="44" t="s">
        <v>74</v>
      </c>
      <c r="C40" s="39" t="s">
        <v>63</v>
      </c>
      <c r="D40" s="39" t="s">
        <v>69</v>
      </c>
      <c r="E40" s="39" t="s">
        <v>3</v>
      </c>
      <c r="F40" s="39">
        <v>175</v>
      </c>
      <c r="G40" s="39">
        <v>6</v>
      </c>
      <c r="H40" s="39">
        <v>305</v>
      </c>
      <c r="I40" s="39">
        <v>170</v>
      </c>
      <c r="J40" s="39">
        <v>144</v>
      </c>
      <c r="K40" s="39">
        <v>24</v>
      </c>
      <c r="L40" s="45">
        <f>G40*M40</f>
        <v>0</v>
      </c>
      <c r="M40" s="91"/>
      <c r="N40" s="46">
        <f t="shared" si="1"/>
        <v>0</v>
      </c>
      <c r="O40" s="36">
        <f t="shared" si="2"/>
        <v>99.990000000000009</v>
      </c>
      <c r="P40" s="54">
        <v>76.400000000000006</v>
      </c>
      <c r="Q40" s="55">
        <v>90.9</v>
      </c>
      <c r="R40" s="48">
        <f t="shared" si="3"/>
        <v>0</v>
      </c>
      <c r="S40" s="49">
        <v>0</v>
      </c>
      <c r="T40" s="56" t="s">
        <v>75</v>
      </c>
    </row>
    <row r="41" spans="1:21" s="17" customFormat="1" ht="15.75" customHeight="1" x14ac:dyDescent="0.2">
      <c r="A41" s="15" t="s">
        <v>76</v>
      </c>
      <c r="B41" s="37" t="s">
        <v>77</v>
      </c>
      <c r="C41" s="38" t="s">
        <v>78</v>
      </c>
      <c r="D41" s="38" t="s">
        <v>79</v>
      </c>
      <c r="E41" s="38" t="s">
        <v>3</v>
      </c>
      <c r="F41" s="38">
        <v>160</v>
      </c>
      <c r="G41" s="38">
        <v>7.8</v>
      </c>
      <c r="H41" s="43">
        <v>206</v>
      </c>
      <c r="I41" s="43">
        <v>310</v>
      </c>
      <c r="J41" s="43">
        <v>165</v>
      </c>
      <c r="K41" s="38">
        <v>36</v>
      </c>
      <c r="L41" s="41">
        <f>G41*M41</f>
        <v>0</v>
      </c>
      <c r="M41" s="108"/>
      <c r="N41" s="46">
        <f t="shared" si="1"/>
        <v>0</v>
      </c>
      <c r="O41" s="36">
        <f t="shared" si="2"/>
        <v>86.9</v>
      </c>
      <c r="P41" s="53"/>
      <c r="Q41" s="53">
        <v>79</v>
      </c>
      <c r="R41" s="48">
        <f t="shared" si="3"/>
        <v>0</v>
      </c>
      <c r="S41" s="49" t="s">
        <v>21</v>
      </c>
      <c r="T41" s="50">
        <v>4610000620516</v>
      </c>
      <c r="U41" s="109"/>
    </row>
    <row r="42" spans="1:21" s="17" customFormat="1" ht="13.5" customHeight="1" x14ac:dyDescent="0.2">
      <c r="A42" s="15"/>
      <c r="B42" s="119" t="s">
        <v>80</v>
      </c>
      <c r="C42" s="119"/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20"/>
      <c r="T42" s="19"/>
    </row>
    <row r="43" spans="1:21" s="17" customFormat="1" ht="25.5" hidden="1" x14ac:dyDescent="0.2">
      <c r="A43" s="15"/>
      <c r="B43" s="20" t="s">
        <v>81</v>
      </c>
      <c r="C43" s="21"/>
      <c r="D43" s="21" t="s">
        <v>82</v>
      </c>
      <c r="E43" s="21" t="s">
        <v>3</v>
      </c>
      <c r="F43" s="21">
        <v>110</v>
      </c>
      <c r="G43" s="21">
        <v>13.5</v>
      </c>
      <c r="H43" s="21">
        <v>350</v>
      </c>
      <c r="I43" s="21">
        <v>264</v>
      </c>
      <c r="J43" s="21">
        <v>232</v>
      </c>
      <c r="K43" s="21">
        <v>100</v>
      </c>
      <c r="L43" s="22">
        <f>G43*M43</f>
        <v>0</v>
      </c>
      <c r="M43" s="1"/>
      <c r="N43" s="23">
        <f>M43*K43</f>
        <v>0</v>
      </c>
      <c r="O43" s="24">
        <v>180</v>
      </c>
      <c r="P43" s="24"/>
      <c r="Q43" s="24">
        <v>145.5</v>
      </c>
      <c r="R43" s="30">
        <f>N43*O43</f>
        <v>0</v>
      </c>
      <c r="S43" s="49">
        <v>0</v>
      </c>
      <c r="T43" s="16" t="s">
        <v>83</v>
      </c>
    </row>
    <row r="44" spans="1:21" s="17" customFormat="1" ht="25.5" hidden="1" x14ac:dyDescent="0.2">
      <c r="A44" s="15" t="s">
        <v>84</v>
      </c>
      <c r="B44" s="25" t="s">
        <v>81</v>
      </c>
      <c r="C44" s="26"/>
      <c r="D44" s="26" t="s">
        <v>85</v>
      </c>
      <c r="E44" s="26" t="s">
        <v>3</v>
      </c>
      <c r="F44" s="26">
        <v>190</v>
      </c>
      <c r="G44" s="26">
        <v>14.5</v>
      </c>
      <c r="H44" s="26">
        <v>350</v>
      </c>
      <c r="I44" s="26">
        <v>264</v>
      </c>
      <c r="J44" s="26">
        <v>232</v>
      </c>
      <c r="K44" s="26">
        <v>60</v>
      </c>
      <c r="L44" s="27">
        <f>G44*M44</f>
        <v>0</v>
      </c>
      <c r="M44" s="2"/>
      <c r="N44" s="28">
        <f>M44*K44</f>
        <v>0</v>
      </c>
      <c r="O44" s="29">
        <v>290.39999999999998</v>
      </c>
      <c r="P44" s="29">
        <v>177.3</v>
      </c>
      <c r="Q44" s="29">
        <v>263.39999999999998</v>
      </c>
      <c r="R44" s="30">
        <f>N44*O44</f>
        <v>0</v>
      </c>
      <c r="S44" s="31">
        <v>0</v>
      </c>
      <c r="T44" s="90">
        <v>4607133110031</v>
      </c>
    </row>
    <row r="45" spans="1:21" s="17" customFormat="1" ht="15.75" customHeight="1" x14ac:dyDescent="0.2">
      <c r="A45" s="15"/>
      <c r="B45" s="111" t="s">
        <v>86</v>
      </c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9"/>
    </row>
    <row r="46" spans="1:21" s="17" customFormat="1" ht="24.75" customHeight="1" x14ac:dyDescent="0.2">
      <c r="A46" s="15"/>
      <c r="B46" s="82" t="s">
        <v>104</v>
      </c>
      <c r="C46" s="83" t="s">
        <v>101</v>
      </c>
      <c r="D46" s="83" t="s">
        <v>102</v>
      </c>
      <c r="E46" s="83" t="s">
        <v>3</v>
      </c>
      <c r="F46" s="83">
        <v>230</v>
      </c>
      <c r="G46" s="83">
        <v>15.5</v>
      </c>
      <c r="H46" s="84">
        <v>412</v>
      </c>
      <c r="I46" s="84">
        <v>310</v>
      </c>
      <c r="J46" s="84">
        <v>165</v>
      </c>
      <c r="K46" s="83">
        <v>48</v>
      </c>
      <c r="L46" s="85">
        <f>M46*14.5</f>
        <v>0</v>
      </c>
      <c r="M46" s="86"/>
      <c r="N46" s="87">
        <f>M46*K46</f>
        <v>0</v>
      </c>
      <c r="O46" s="88">
        <v>710.05</v>
      </c>
      <c r="P46" s="88"/>
      <c r="Q46" s="88">
        <v>645.5</v>
      </c>
      <c r="R46" s="89">
        <f>N46*O46</f>
        <v>0</v>
      </c>
      <c r="S46" s="49" t="s">
        <v>21</v>
      </c>
      <c r="T46" s="56" t="s">
        <v>103</v>
      </c>
    </row>
    <row r="47" spans="1:21" s="17" customFormat="1" ht="12.75" x14ac:dyDescent="0.2">
      <c r="A47" s="15"/>
      <c r="B47" s="112" t="s">
        <v>86</v>
      </c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113"/>
      <c r="T47" s="19"/>
    </row>
    <row r="48" spans="1:21" s="17" customFormat="1" ht="15" customHeight="1" x14ac:dyDescent="0.25">
      <c r="A48" s="15"/>
      <c r="B48" s="57" t="s">
        <v>87</v>
      </c>
      <c r="C48" s="58"/>
      <c r="D48" s="59"/>
      <c r="E48" s="60"/>
      <c r="F48" s="110" t="s">
        <v>88</v>
      </c>
      <c r="G48" s="110"/>
      <c r="H48" s="110"/>
      <c r="I48" s="110"/>
      <c r="J48" s="110"/>
      <c r="K48" s="110"/>
      <c r="L48" s="61" t="e">
        <f>SUM(L5:L47)</f>
        <v>#VALUE!</v>
      </c>
      <c r="M48" s="61">
        <f>SUM(M5:M47)</f>
        <v>150</v>
      </c>
      <c r="N48" s="61" t="e">
        <f>SUM(N5:N47)</f>
        <v>#VALUE!</v>
      </c>
      <c r="O48" s="62" t="s">
        <v>14</v>
      </c>
      <c r="P48" s="62"/>
      <c r="Q48" s="62"/>
      <c r="R48" s="63" t="e">
        <f>SUM(R5:R41,R43)</f>
        <v>#VALUE!</v>
      </c>
      <c r="S48" s="64"/>
      <c r="T48" s="65"/>
    </row>
    <row r="49" spans="1:20" ht="23.25" customHeight="1" x14ac:dyDescent="0.25">
      <c r="A49" s="32"/>
      <c r="B49" s="66" t="s">
        <v>89</v>
      </c>
      <c r="C49" s="67"/>
      <c r="D49" s="67"/>
      <c r="E49" s="68"/>
      <c r="F49" s="68"/>
      <c r="G49" s="68"/>
      <c r="H49" s="68"/>
      <c r="I49" s="68"/>
      <c r="J49" s="68"/>
      <c r="K49" s="68"/>
      <c r="L49" s="69" t="e">
        <f>L48</f>
        <v>#VALUE!</v>
      </c>
      <c r="M49" s="69">
        <f>M48</f>
        <v>150</v>
      </c>
      <c r="N49" s="69" t="e">
        <f>N48</f>
        <v>#VALUE!</v>
      </c>
      <c r="O49" s="68"/>
      <c r="P49" s="68"/>
      <c r="Q49" s="69"/>
      <c r="R49" s="70" t="e">
        <f>R48</f>
        <v>#VALUE!</v>
      </c>
      <c r="S49" s="67"/>
      <c r="T49" s="71"/>
    </row>
    <row r="50" spans="1:20" x14ac:dyDescent="0.2">
      <c r="A50" s="32"/>
    </row>
    <row r="52" spans="1:20" x14ac:dyDescent="0.2">
      <c r="B52" s="72"/>
      <c r="L52" s="73"/>
    </row>
    <row r="53" spans="1:20" x14ac:dyDescent="0.2">
      <c r="B53" s="72"/>
      <c r="L53" s="73"/>
    </row>
    <row r="54" spans="1:20" x14ac:dyDescent="0.2">
      <c r="B54" s="72"/>
      <c r="L54" s="74"/>
    </row>
    <row r="55" spans="1:20" x14ac:dyDescent="0.2">
      <c r="B55" s="72"/>
      <c r="L55" s="73"/>
    </row>
    <row r="56" spans="1:20" x14ac:dyDescent="0.2">
      <c r="B56" s="72"/>
      <c r="L56" s="73"/>
    </row>
    <row r="57" spans="1:20" x14ac:dyDescent="0.2">
      <c r="B57" s="72"/>
      <c r="L57" s="73"/>
    </row>
    <row r="58" spans="1:20" x14ac:dyDescent="0.2">
      <c r="L58" s="75"/>
    </row>
    <row r="59" spans="1:20" x14ac:dyDescent="0.2">
      <c r="B59" s="72"/>
      <c r="L59" s="76"/>
    </row>
    <row r="60" spans="1:20" x14ac:dyDescent="0.2">
      <c r="B60" s="72"/>
      <c r="L60" s="73"/>
    </row>
    <row r="61" spans="1:20" x14ac:dyDescent="0.2">
      <c r="L61" s="77"/>
    </row>
    <row r="62" spans="1:20" x14ac:dyDescent="0.2">
      <c r="B62" s="72"/>
      <c r="L62" s="73"/>
    </row>
    <row r="63" spans="1:20" x14ac:dyDescent="0.2">
      <c r="L63" s="77"/>
    </row>
    <row r="64" spans="1:20" x14ac:dyDescent="0.2">
      <c r="B64" s="72"/>
      <c r="L64" s="73"/>
    </row>
    <row r="65" spans="2:12" x14ac:dyDescent="0.2">
      <c r="L65" s="77"/>
    </row>
    <row r="66" spans="2:12" x14ac:dyDescent="0.2">
      <c r="B66" s="72"/>
      <c r="L66" s="73"/>
    </row>
    <row r="67" spans="2:12" x14ac:dyDescent="0.2">
      <c r="L67" s="77"/>
    </row>
    <row r="68" spans="2:12" x14ac:dyDescent="0.2">
      <c r="B68" s="72"/>
      <c r="L68" s="73"/>
    </row>
    <row r="69" spans="2:12" x14ac:dyDescent="0.2">
      <c r="L69" s="77"/>
    </row>
    <row r="70" spans="2:12" x14ac:dyDescent="0.2">
      <c r="B70" s="72"/>
      <c r="L70" s="73"/>
    </row>
    <row r="71" spans="2:12" x14ac:dyDescent="0.2">
      <c r="L71" s="77"/>
    </row>
    <row r="72" spans="2:12" x14ac:dyDescent="0.2">
      <c r="L72" s="77"/>
    </row>
    <row r="73" spans="2:12" x14ac:dyDescent="0.2">
      <c r="L73" s="77"/>
    </row>
    <row r="74" spans="2:12" x14ac:dyDescent="0.2">
      <c r="L74" s="73"/>
    </row>
  </sheetData>
  <autoFilter ref="B3:T49"/>
  <mergeCells count="7">
    <mergeCell ref="F48:K48"/>
    <mergeCell ref="B45:S45"/>
    <mergeCell ref="B47:S47"/>
    <mergeCell ref="B1:R1"/>
    <mergeCell ref="B2:R2"/>
    <mergeCell ref="B4:S4"/>
    <mergeCell ref="B42:S42"/>
  </mergeCells>
  <phoneticPr fontId="16" type="noConversion"/>
  <conditionalFormatting sqref="P19">
    <cfRule type="expression" dxfId="0" priority="2" stopIfTrue="1">
      <formula>P19&lt;19</formula>
    </cfRule>
  </conditionalFormatting>
  <pageMargins left="0.35416666666666669" right="0.19652777777777777" top="0.31527777777777777" bottom="0.19652777777777777" header="0.51180555555555551" footer="0.51180555555555551"/>
  <pageSetup paperSize="9" scale="60" firstPageNumber="0" fitToWidth="0" fitToHeight="0" orientation="landscape" horizontalDpi="300" verticalDpi="300" r:id="rId1"/>
  <headerFooter alignWithMargins="0"/>
  <ignoredErrors>
    <ignoredError sqref="T40 T43 T23:T25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7492ba8-6187-4a37-bc31-1a4735195ab3">
      <Terms xmlns="http://schemas.microsoft.com/office/infopath/2007/PartnerControls"/>
    </lcf76f155ced4ddcb4097134ff3c332f>
    <TaxCatchAll xmlns="9fcd5c88-436d-4573-b102-25a59e14d29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40533304D4B84C8084B6B1984581AF" ma:contentTypeVersion="12" ma:contentTypeDescription="Создание документа." ma:contentTypeScope="" ma:versionID="c72e21eec643001266626db56c4a1b3d">
  <xsd:schema xmlns:xsd="http://www.w3.org/2001/XMLSchema" xmlns:xs="http://www.w3.org/2001/XMLSchema" xmlns:p="http://schemas.microsoft.com/office/2006/metadata/properties" xmlns:ns2="a7492ba8-6187-4a37-bc31-1a4735195ab3" xmlns:ns3="9fcd5c88-436d-4573-b102-25a59e14d293" targetNamespace="http://schemas.microsoft.com/office/2006/metadata/properties" ma:root="true" ma:fieldsID="f0caedb38dbd41bbfcb6dae1156d43e0" ns2:_="" ns3:_="">
    <xsd:import namespace="a7492ba8-6187-4a37-bc31-1a4735195ab3"/>
    <xsd:import namespace="9fcd5c88-436d-4573-b102-25a59e14d2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492ba8-6187-4a37-bc31-1a4735195a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d48dbeb-590a-4586-aefd-0e25754a10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d5c88-436d-4573-b102-25a59e14d293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9fcd5c88-436d-4573-b102-25a59e14d293}" ma:internalName="TaxCatchAll" ma:showField="CatchAllData" ma:web="550c8892-9159-42a5-b786-8b0b232a41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12CE544-BAAC-48B2-8904-4C9002CE43AB}">
  <ds:schemaRefs>
    <ds:schemaRef ds:uri="http://schemas.microsoft.com/office/2006/metadata/properties"/>
    <ds:schemaRef ds:uri="http://schemas.microsoft.com/office/infopath/2007/PartnerControls"/>
    <ds:schemaRef ds:uri="a7492ba8-6187-4a37-bc31-1a4735195ab3"/>
    <ds:schemaRef ds:uri="9fcd5c88-436d-4573-b102-25a59e14d293"/>
  </ds:schemaRefs>
</ds:datastoreItem>
</file>

<file path=customXml/itemProps2.xml><?xml version="1.0" encoding="utf-8"?>
<ds:datastoreItem xmlns:ds="http://schemas.openxmlformats.org/officeDocument/2006/customXml" ds:itemID="{23BF0F7D-A242-452B-A4CD-7A87ED65A7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5443A10-2745-4DAC-B1D1-37B3EE344D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492ba8-6187-4a37-bc31-1a4735195ab3"/>
    <ds:schemaRef ds:uri="9fcd5c88-436d-4573-b102-25a59e14d2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Лист1</vt:lpstr>
      <vt:lpstr>Лист1!Excel_BuiltIn__FilterDatabase</vt:lpstr>
      <vt:lpstr>Лист1!Excel_BuiltIn_Print_Area</vt:lpstr>
      <vt:lpstr>Лист1!Область_печати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Elena Soldatova</dc:creator>
  <cp:keywords/>
  <dc:description/>
  <cp:lastModifiedBy>KuzmichovaTV</cp:lastModifiedBy>
  <cp:revision/>
  <cp:lastPrinted>2024-11-02T10:58:54Z</cp:lastPrinted>
  <dcterms:created xsi:type="dcterms:W3CDTF">2022-09-12T09:56:14Z</dcterms:created>
  <dcterms:modified xsi:type="dcterms:W3CDTF">2025-04-01T05:09:53Z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TaxCatchAll">
    <vt:lpwstr/>
  </property>
  <property fmtid="{D5CDD505-2E9C-101B-9397-08002B2CF9AE}" pid="4" name="ContentTypeId">
    <vt:lpwstr>0x0101007D40533304D4B84C8084B6B1984581AF</vt:lpwstr>
  </property>
  <property fmtid="{D5CDD505-2E9C-101B-9397-08002B2CF9AE}" pid="5" name="MediaServiceImageTags">
    <vt:lpwstr/>
  </property>
</Properties>
</file>